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80" windowWidth="25480" windowHeight="13020" tabRatio="500" activeTab="0"/>
  </bookViews>
  <sheets>
    <sheet name="Enrollment Totals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<sst xmlns="http://schemas.openxmlformats.org/spreadsheetml/2006/main" count="97" uniqueCount="97">
  <si>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Le Moyne-Owen College</t>
  </si>
  <si>
    <t>Miles College</t>
  </si>
  <si>
    <t>Tuskegee University</t>
  </si>
  <si>
    <t>Alabama A&amp;M</t>
  </si>
  <si>
    <t>Alabama State</t>
  </si>
  <si>
    <t>Deleware State University</t>
  </si>
  <si>
    <t>Average Prop. Gap</t>
  </si>
  <si>
    <t>Florida A&amp;M University</t>
  </si>
  <si>
    <t>Albany State University</t>
  </si>
  <si>
    <t>Fort Valley State University</t>
  </si>
  <si>
    <t>Savannah State University</t>
  </si>
  <si>
    <t>Men Enrolled</t>
  </si>
  <si>
    <t>Women Enrolled</t>
  </si>
  <si>
    <t xml:space="preserve">Total enrollment </t>
  </si>
  <si>
    <t>Male Athletes</t>
  </si>
  <si>
    <t>Total Athletes</t>
  </si>
  <si>
    <t>Female Athletes</t>
  </si>
  <si>
    <t>Kentucky State University</t>
  </si>
  <si>
    <t>Grambling State University</t>
  </si>
  <si>
    <t>Southern University A&amp;M</t>
  </si>
  <si>
    <t>Southern University at New Orleans</t>
  </si>
  <si>
    <t>University of Arkansas at Pine Bluff</t>
  </si>
  <si>
    <t>*Data for Norfolk State was inadvertantly omitted from original spreadsheet</t>
  </si>
  <si>
    <t>Norfolk State Univeristy*</t>
  </si>
  <si>
    <t>University of the District of Columbia</t>
  </si>
  <si>
    <t>Bowie State University</t>
  </si>
  <si>
    <t>Alcorn State University</t>
  </si>
  <si>
    <t>University of Maryland Eastern Shore</t>
  </si>
  <si>
    <t>Morgan State University</t>
  </si>
  <si>
    <t>Jackson State University</t>
  </si>
  <si>
    <t>Mississippi Valley State University</t>
  </si>
  <si>
    <t>Lincoln University</t>
  </si>
  <si>
    <t>Elizabeth City State University</t>
  </si>
  <si>
    <t>Fayetteville State University</t>
  </si>
  <si>
    <t>North Carolina A&amp;T State University</t>
  </si>
  <si>
    <t>North Carolina Central University</t>
  </si>
  <si>
    <t>Winston-Salem State University</t>
  </si>
  <si>
    <t>Langston University</t>
  </si>
  <si>
    <t>Litigation</t>
  </si>
  <si>
    <t>Total Enrollment Ratios</t>
  </si>
  <si>
    <t>Total Enrollment by Gender</t>
  </si>
  <si>
    <t>Fail</t>
  </si>
  <si>
    <t>Male Athletes at Risk</t>
  </si>
  <si>
    <t>Pass</t>
  </si>
  <si>
    <t>Cheyney University of Pennsylvania</t>
  </si>
  <si>
    <t>South Carolina State University</t>
  </si>
  <si>
    <t>Tennessee State University</t>
  </si>
  <si>
    <t>Central State University</t>
  </si>
  <si>
    <t>West Virginia State University</t>
  </si>
  <si>
    <t>M % of Population</t>
  </si>
  <si>
    <t>F % of Population</t>
  </si>
  <si>
    <t>MA % of Population</t>
  </si>
  <si>
    <t>FA% of Population</t>
  </si>
  <si>
    <t>Texas Southern University</t>
  </si>
  <si>
    <t>University of the Virgin Islands</t>
  </si>
  <si>
    <t>Bluefield State College</t>
  </si>
  <si>
    <t>Bethune-Cookman University</t>
  </si>
  <si>
    <t>Edward Waters College</t>
  </si>
  <si>
    <t>Florida Memorial University</t>
  </si>
  <si>
    <t>Clark Atlanta University</t>
  </si>
  <si>
    <t>Philander Smith College</t>
  </si>
  <si>
    <t>Prairie View A &amp; M University</t>
  </si>
  <si>
    <t>Paine College</t>
  </si>
  <si>
    <t>Concordia College Selma</t>
  </si>
  <si>
    <t>Arkansas Baptist College</t>
  </si>
  <si>
    <t>Howard University</t>
  </si>
  <si>
    <t>Total Schools</t>
  </si>
  <si>
    <t>Men Subtracted to meet 1%</t>
  </si>
  <si>
    <r>
      <t xml:space="preserve">SOURCE: </t>
    </r>
    <r>
      <rPr>
        <sz val="10"/>
        <rFont val="Verdana"/>
        <family val="0"/>
      </rPr>
      <t>http://ope.ed.gov/athletics/InstDetail.asp</t>
    </r>
  </si>
  <si>
    <t>Dillard University</t>
  </si>
  <si>
    <t>Xavier University of Louisiana</t>
  </si>
  <si>
    <t>Rust College</t>
  </si>
  <si>
    <t>Tougaloo College</t>
  </si>
  <si>
    <t>Johnson C. Smith University</t>
  </si>
  <si>
    <t>Livingstone College</t>
  </si>
  <si>
    <t>Shaw University</t>
  </si>
  <si>
    <t>St. Augustines College</t>
  </si>
  <si>
    <t>Prop. Gap (Fa)</t>
  </si>
  <si>
    <t>Wilberforce University</t>
  </si>
  <si>
    <t>Allen University</t>
  </si>
  <si>
    <t>Benedict College</t>
  </si>
  <si>
    <t>Claflin University</t>
  </si>
  <si>
    <t>Morris College</t>
  </si>
  <si>
    <t>Voorhees College</t>
  </si>
  <si>
    <t>Fisk University</t>
  </si>
  <si>
    <t>Lane College</t>
  </si>
  <si>
    <t>Huston-Tillotson University</t>
  </si>
  <si>
    <t>Jarvis Christian College</t>
  </si>
  <si>
    <t>Paul Quinn College</t>
  </si>
  <si>
    <t>Southwestern Christian College</t>
  </si>
  <si>
    <t>Wiley College</t>
  </si>
  <si>
    <t>Hampton University</t>
  </si>
  <si>
    <t>Saint Paul's College</t>
  </si>
  <si>
    <t>Virginia Union University</t>
  </si>
  <si>
    <t>Virginia Univeristy of Lynchburg</t>
  </si>
  <si>
    <t>Coppin State University</t>
  </si>
  <si>
    <t>Harris-Stowe State College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</si>
</sst>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u val="single"/>
      <sz val="10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workbookViewId="0" topLeftCell="A25">
      <selection activeCell="A53" sqref="A53"/>
    </sheetView>
  </sheetViews>
  <sheetFormatPr defaultColWidth="11.00390625" defaultRowHeight="12.75"/>
  <cols>
    <col min="1" max="1" width="32.875" style="0" customWidth="1"/>
    <col min="2" max="2" width="10.875" style="0" customWidth="1"/>
    <col min="3" max="3" width="14.625" style="0" customWidth="1"/>
    <col min="4" max="4" width="14.25390625" style="0" customWidth="1"/>
    <col min="5" max="6" width="15.125" style="0" customWidth="1"/>
    <col min="7" max="7" width="11.375" style="0" customWidth="1"/>
    <col min="8" max="8" width="14.375" style="0" customWidth="1"/>
    <col min="9" max="9" width="11.375" style="0" customWidth="1"/>
    <col min="10" max="10" width="16.25390625" style="0" customWidth="1"/>
    <col min="11" max="11" width="15.125" style="0" customWidth="1"/>
    <col min="12" max="12" width="12.625" style="0" customWidth="1"/>
    <col min="13" max="13" width="24.375" style="0" customWidth="1"/>
    <col min="14" max="14" width="23.00390625" style="0" customWidth="1"/>
    <col min="15" max="15" width="21.375" style="0" customWidth="1"/>
    <col min="16" max="16" width="24.375" style="0" customWidth="1"/>
    <col min="18" max="18" width="14.375" style="0" customWidth="1"/>
    <col min="19" max="19" width="14.875" style="0" customWidth="1"/>
    <col min="20" max="20" width="17.875" style="0" customWidth="1"/>
    <col min="21" max="21" width="16.25390625" style="0" customWidth="1"/>
    <col min="22" max="22" width="17.75390625" style="0" customWidth="1"/>
    <col min="23" max="23" width="24.75390625" style="0" customWidth="1"/>
    <col min="24" max="24" width="17.375" style="0" customWidth="1"/>
  </cols>
  <sheetData>
    <row r="1" spans="1:24" ht="12.75">
      <c r="A1" s="1"/>
      <c r="B1" t="s">
        <v>11</v>
      </c>
      <c r="C1" t="s">
        <v>12</v>
      </c>
      <c r="D1" t="s">
        <v>13</v>
      </c>
      <c r="E1" t="s">
        <v>49</v>
      </c>
      <c r="F1" t="s">
        <v>50</v>
      </c>
      <c r="G1" t="s">
        <v>14</v>
      </c>
      <c r="H1" t="s">
        <v>16</v>
      </c>
      <c r="I1" t="s">
        <v>15</v>
      </c>
      <c r="J1" t="s">
        <v>51</v>
      </c>
      <c r="K1" t="s">
        <v>52</v>
      </c>
      <c r="L1" t="s">
        <v>77</v>
      </c>
      <c r="M1" t="s">
        <v>67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2.75">
      <c r="A2" s="3" t="s">
        <v>3</v>
      </c>
      <c r="B2" s="3">
        <v>2187</v>
      </c>
      <c r="C2" s="3">
        <v>2435</v>
      </c>
      <c r="D2" s="3">
        <f aca="true" t="shared" si="0" ref="D2:D36">SUM(B2:C2)</f>
        <v>4622</v>
      </c>
      <c r="E2" s="3">
        <f>ROUND(((B2/D2)*100),2)</f>
        <v>47.32</v>
      </c>
      <c r="F2" s="3">
        <f>ROUND(((C2/D2)*100),2)</f>
        <v>52.68</v>
      </c>
      <c r="G2" s="3">
        <v>190</v>
      </c>
      <c r="H2" s="3">
        <v>102</v>
      </c>
      <c r="I2" s="3">
        <f aca="true" t="shared" si="1" ref="I2:I33">G2+H2</f>
        <v>292</v>
      </c>
      <c r="J2" s="3">
        <f>ROUND(((G2/I2)*100),2)</f>
        <v>65.07</v>
      </c>
      <c r="K2" s="3">
        <f>ROUND(((H2/I2)*100),2)</f>
        <v>34.93</v>
      </c>
      <c r="L2" s="3">
        <f>ROUND((F2-K2),2)</f>
        <v>17.75</v>
      </c>
      <c r="M2" s="3">
        <f>ROUND((((((B2/D2)-0.01)*I2)-G2)*-1),0)</f>
        <v>55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2.75">
      <c r="A3" s="3" t="s">
        <v>4</v>
      </c>
      <c r="B3" s="3">
        <v>1626</v>
      </c>
      <c r="C3" s="3">
        <v>2313</v>
      </c>
      <c r="D3" s="3">
        <f t="shared" si="0"/>
        <v>3939</v>
      </c>
      <c r="E3" s="3">
        <f aca="true" t="shared" si="2" ref="E3:E67">ROUND(((B3/D3)*100),2)</f>
        <v>41.28</v>
      </c>
      <c r="F3" s="3">
        <f aca="true" t="shared" si="3" ref="F3:F67">ROUND(((C3/D3)*100),2)</f>
        <v>58.72</v>
      </c>
      <c r="G3" s="3">
        <v>161</v>
      </c>
      <c r="H3" s="3">
        <v>98</v>
      </c>
      <c r="I3" s="3">
        <f t="shared" si="1"/>
        <v>259</v>
      </c>
      <c r="J3" s="3">
        <f aca="true" t="shared" si="4" ref="J3:J67">ROUND(((G3/I3)*100),2)</f>
        <v>62.16</v>
      </c>
      <c r="K3" s="3">
        <f aca="true" t="shared" si="5" ref="K3:K67">ROUND(((H3/I3)*100),2)</f>
        <v>37.84</v>
      </c>
      <c r="L3" s="3">
        <f aca="true" t="shared" si="6" ref="L3:L67">ROUND((F3-K3),2)</f>
        <v>20.88</v>
      </c>
      <c r="M3" s="3">
        <f aca="true" t="shared" si="7" ref="M3:M67">ROUND((((((B3/D3)-0.01)*I3)-G3)*-1),0)</f>
        <v>57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2.75">
      <c r="A4" s="4" t="s">
        <v>8</v>
      </c>
      <c r="B4" s="4">
        <v>1273</v>
      </c>
      <c r="C4" s="4">
        <v>2664</v>
      </c>
      <c r="D4" s="4">
        <f t="shared" si="0"/>
        <v>3937</v>
      </c>
      <c r="E4" s="8">
        <f t="shared" si="2"/>
        <v>32.33</v>
      </c>
      <c r="F4" s="8">
        <f t="shared" si="3"/>
        <v>67.67</v>
      </c>
      <c r="G4" s="4">
        <v>144</v>
      </c>
      <c r="H4" s="4">
        <v>91</v>
      </c>
      <c r="I4" s="4">
        <f t="shared" si="1"/>
        <v>235</v>
      </c>
      <c r="J4" s="8">
        <f t="shared" si="4"/>
        <v>61.28</v>
      </c>
      <c r="K4" s="8">
        <f t="shared" si="5"/>
        <v>38.72</v>
      </c>
      <c r="L4" s="8">
        <f t="shared" si="6"/>
        <v>28.95</v>
      </c>
      <c r="M4" s="8">
        <f t="shared" si="7"/>
        <v>70</v>
      </c>
      <c r="N4" s="11"/>
      <c r="O4" s="11"/>
      <c r="P4" s="10"/>
      <c r="Q4" s="10"/>
      <c r="R4" s="10"/>
      <c r="S4" s="10"/>
      <c r="T4" s="10"/>
      <c r="U4" s="11"/>
      <c r="V4" s="10"/>
      <c r="W4" s="10"/>
      <c r="X4" s="10"/>
    </row>
    <row r="5" spans="1:24" ht="12.75">
      <c r="A5" s="6" t="s">
        <v>26</v>
      </c>
      <c r="B5" s="6">
        <v>1042</v>
      </c>
      <c r="C5" s="6">
        <v>1634</v>
      </c>
      <c r="D5" s="6">
        <f t="shared" si="0"/>
        <v>2676</v>
      </c>
      <c r="E5" s="3">
        <f t="shared" si="2"/>
        <v>38.94</v>
      </c>
      <c r="F5" s="3">
        <f t="shared" si="3"/>
        <v>61.06</v>
      </c>
      <c r="G5" s="6">
        <v>161</v>
      </c>
      <c r="H5" s="6">
        <v>115</v>
      </c>
      <c r="I5" s="6">
        <f t="shared" si="1"/>
        <v>276</v>
      </c>
      <c r="J5" s="3">
        <f t="shared" si="4"/>
        <v>58.33</v>
      </c>
      <c r="K5" s="3">
        <f t="shared" si="5"/>
        <v>41.67</v>
      </c>
      <c r="L5" s="3">
        <f t="shared" si="6"/>
        <v>19.39</v>
      </c>
      <c r="M5" s="3">
        <f t="shared" si="7"/>
        <v>56</v>
      </c>
      <c r="N5" s="11"/>
      <c r="O5" s="11"/>
      <c r="P5" s="10"/>
      <c r="Q5" s="10"/>
      <c r="R5" s="10"/>
      <c r="S5" s="10"/>
      <c r="T5" s="10"/>
      <c r="U5" s="11"/>
      <c r="V5" s="10"/>
      <c r="W5" s="10"/>
      <c r="X5" s="10"/>
    </row>
    <row r="6" spans="1:24" ht="12.75">
      <c r="A6" s="5" t="s">
        <v>79</v>
      </c>
      <c r="B6" s="5">
        <v>311</v>
      </c>
      <c r="C6" s="5">
        <v>219</v>
      </c>
      <c r="D6" s="5">
        <f t="shared" si="0"/>
        <v>530</v>
      </c>
      <c r="E6" s="7">
        <f t="shared" si="2"/>
        <v>58.68</v>
      </c>
      <c r="F6" s="7">
        <f t="shared" si="3"/>
        <v>41.32</v>
      </c>
      <c r="G6" s="5">
        <v>26</v>
      </c>
      <c r="H6" s="5">
        <v>30</v>
      </c>
      <c r="I6" s="5">
        <f t="shared" si="1"/>
        <v>56</v>
      </c>
      <c r="J6" s="7">
        <f t="shared" si="4"/>
        <v>46.43</v>
      </c>
      <c r="K6" s="7">
        <f t="shared" si="5"/>
        <v>53.57</v>
      </c>
      <c r="L6" s="7">
        <f t="shared" si="6"/>
        <v>-12.25</v>
      </c>
      <c r="M6" s="7">
        <f t="shared" si="7"/>
        <v>-6</v>
      </c>
      <c r="N6" s="11"/>
      <c r="O6" s="11"/>
      <c r="P6" s="10"/>
      <c r="Q6" s="10"/>
      <c r="R6" s="10"/>
      <c r="S6" s="10"/>
      <c r="T6" s="10"/>
      <c r="U6" s="11"/>
      <c r="V6" s="10"/>
      <c r="W6" s="10"/>
      <c r="X6" s="10"/>
    </row>
    <row r="7" spans="1:24" ht="12.75">
      <c r="A7" s="6" t="s">
        <v>21</v>
      </c>
      <c r="B7" s="6">
        <v>1397</v>
      </c>
      <c r="C7" s="6">
        <v>1834</v>
      </c>
      <c r="D7" s="6">
        <f t="shared" si="0"/>
        <v>3231</v>
      </c>
      <c r="E7" s="3">
        <f t="shared" si="2"/>
        <v>43.24</v>
      </c>
      <c r="F7" s="3">
        <f t="shared" si="3"/>
        <v>56.76</v>
      </c>
      <c r="G7" s="6">
        <v>127</v>
      </c>
      <c r="H7" s="6">
        <v>80</v>
      </c>
      <c r="I7" s="6">
        <f t="shared" si="1"/>
        <v>207</v>
      </c>
      <c r="J7" s="3">
        <f t="shared" si="4"/>
        <v>61.35</v>
      </c>
      <c r="K7" s="3">
        <f t="shared" si="5"/>
        <v>38.65</v>
      </c>
      <c r="L7" s="3">
        <f t="shared" si="6"/>
        <v>18.11</v>
      </c>
      <c r="M7" s="3">
        <f t="shared" si="7"/>
        <v>40</v>
      </c>
      <c r="N7" s="11"/>
      <c r="O7" s="11"/>
      <c r="P7" s="10"/>
      <c r="Q7" s="10"/>
      <c r="R7" s="10"/>
      <c r="S7" s="10"/>
      <c r="T7" s="10"/>
      <c r="U7" s="11"/>
      <c r="V7" s="10"/>
      <c r="W7" s="10"/>
      <c r="X7" s="10"/>
    </row>
    <row r="8" spans="1:24" ht="12.75">
      <c r="A8" s="4" t="s">
        <v>64</v>
      </c>
      <c r="B8" s="4">
        <v>144</v>
      </c>
      <c r="C8" s="4">
        <v>115</v>
      </c>
      <c r="D8" s="4">
        <f t="shared" si="0"/>
        <v>259</v>
      </c>
      <c r="E8" s="8">
        <f t="shared" si="2"/>
        <v>55.6</v>
      </c>
      <c r="F8" s="8">
        <f t="shared" si="3"/>
        <v>44.4</v>
      </c>
      <c r="G8" s="4">
        <v>205</v>
      </c>
      <c r="H8" s="4">
        <v>12</v>
      </c>
      <c r="I8" s="4">
        <f t="shared" si="1"/>
        <v>217</v>
      </c>
      <c r="J8" s="8">
        <f t="shared" si="4"/>
        <v>94.47</v>
      </c>
      <c r="K8" s="8">
        <f t="shared" si="5"/>
        <v>5.53</v>
      </c>
      <c r="L8" s="8">
        <f t="shared" si="6"/>
        <v>38.87</v>
      </c>
      <c r="M8" s="8">
        <f t="shared" si="7"/>
        <v>87</v>
      </c>
      <c r="N8" s="11"/>
      <c r="O8" s="11"/>
      <c r="P8" s="10"/>
      <c r="Q8" s="10"/>
      <c r="R8" s="10"/>
      <c r="S8" s="10"/>
      <c r="T8" s="10"/>
      <c r="U8" s="11"/>
      <c r="V8" s="10"/>
      <c r="W8" s="10"/>
      <c r="X8" s="10"/>
    </row>
    <row r="9" spans="1:24" ht="12.75">
      <c r="A9" s="3" t="s">
        <v>80</v>
      </c>
      <c r="B9" s="6">
        <v>1248</v>
      </c>
      <c r="C9" s="6">
        <v>1283</v>
      </c>
      <c r="D9" s="6">
        <f t="shared" si="0"/>
        <v>2531</v>
      </c>
      <c r="E9" s="3">
        <f t="shared" si="2"/>
        <v>49.31</v>
      </c>
      <c r="F9" s="3">
        <f t="shared" si="3"/>
        <v>50.69</v>
      </c>
      <c r="G9" s="6">
        <v>160</v>
      </c>
      <c r="H9" s="6">
        <v>76</v>
      </c>
      <c r="I9" s="6">
        <f t="shared" si="1"/>
        <v>236</v>
      </c>
      <c r="J9" s="3">
        <f t="shared" si="4"/>
        <v>67.8</v>
      </c>
      <c r="K9" s="3">
        <f t="shared" si="5"/>
        <v>32.2</v>
      </c>
      <c r="L9" s="3">
        <f t="shared" si="6"/>
        <v>18.49</v>
      </c>
      <c r="M9" s="3">
        <f t="shared" si="7"/>
        <v>46</v>
      </c>
      <c r="N9" s="11"/>
      <c r="O9" s="11"/>
      <c r="P9" s="10"/>
      <c r="Q9" s="10"/>
      <c r="R9" s="10"/>
      <c r="S9" s="10"/>
      <c r="T9" s="10"/>
      <c r="U9" s="11"/>
      <c r="V9" s="10"/>
      <c r="W9" s="10"/>
      <c r="X9" s="10"/>
    </row>
    <row r="10" spans="1:24" ht="12.75">
      <c r="A10" s="6" t="s">
        <v>56</v>
      </c>
      <c r="B10" s="6">
        <v>1309</v>
      </c>
      <c r="C10" s="6">
        <v>1784</v>
      </c>
      <c r="D10" s="6">
        <f t="shared" si="0"/>
        <v>3093</v>
      </c>
      <c r="E10" s="3">
        <f t="shared" si="2"/>
        <v>42.32</v>
      </c>
      <c r="F10" s="3">
        <f t="shared" si="3"/>
        <v>57.68</v>
      </c>
      <c r="G10" s="6">
        <v>185</v>
      </c>
      <c r="H10" s="6">
        <v>115</v>
      </c>
      <c r="I10" s="6">
        <f t="shared" si="1"/>
        <v>300</v>
      </c>
      <c r="J10" s="3">
        <f t="shared" si="4"/>
        <v>61.67</v>
      </c>
      <c r="K10" s="3">
        <f t="shared" si="5"/>
        <v>38.33</v>
      </c>
      <c r="L10" s="3">
        <f t="shared" si="6"/>
        <v>19.35</v>
      </c>
      <c r="M10" s="3">
        <f t="shared" si="7"/>
        <v>61</v>
      </c>
      <c r="N10" s="11"/>
      <c r="O10" s="11"/>
      <c r="P10" s="10"/>
      <c r="Q10" s="10"/>
      <c r="R10" s="10"/>
      <c r="S10" s="10"/>
      <c r="T10" s="10"/>
      <c r="U10" s="11"/>
      <c r="V10" s="10"/>
      <c r="W10" s="10"/>
      <c r="X10" s="10"/>
    </row>
    <row r="11" spans="1:24" ht="12.75">
      <c r="A11" s="3" t="s">
        <v>55</v>
      </c>
      <c r="B11" s="6">
        <v>799</v>
      </c>
      <c r="C11" s="6">
        <v>1124</v>
      </c>
      <c r="D11" s="6">
        <f t="shared" si="0"/>
        <v>1923</v>
      </c>
      <c r="E11" s="3">
        <f t="shared" si="2"/>
        <v>41.55</v>
      </c>
      <c r="F11" s="3">
        <f t="shared" si="3"/>
        <v>58.45</v>
      </c>
      <c r="G11" s="6">
        <v>78</v>
      </c>
      <c r="H11" s="6">
        <v>52</v>
      </c>
      <c r="I11" s="6">
        <f t="shared" si="1"/>
        <v>130</v>
      </c>
      <c r="J11" s="3">
        <f t="shared" si="4"/>
        <v>60</v>
      </c>
      <c r="K11" s="3">
        <f t="shared" si="5"/>
        <v>40</v>
      </c>
      <c r="L11" s="3">
        <f t="shared" si="6"/>
        <v>18.45</v>
      </c>
      <c r="M11" s="3">
        <f t="shared" si="7"/>
        <v>25</v>
      </c>
      <c r="N11" s="11"/>
      <c r="O11" s="11"/>
      <c r="P11" s="10"/>
      <c r="Q11" s="10"/>
      <c r="R11" s="10"/>
      <c r="S11" s="10"/>
      <c r="T11" s="10"/>
      <c r="U11" s="11"/>
      <c r="V11" s="10"/>
      <c r="W11" s="10"/>
      <c r="X11" s="10"/>
    </row>
    <row r="12" spans="1:24" ht="12.75">
      <c r="A12" s="6" t="s">
        <v>25</v>
      </c>
      <c r="B12" s="6">
        <v>1215</v>
      </c>
      <c r="C12" s="6">
        <v>2113</v>
      </c>
      <c r="D12" s="6">
        <f t="shared" si="0"/>
        <v>3328</v>
      </c>
      <c r="E12" s="3">
        <f t="shared" si="2"/>
        <v>36.51</v>
      </c>
      <c r="F12" s="3">
        <f t="shared" si="3"/>
        <v>63.49</v>
      </c>
      <c r="G12" s="6">
        <v>171</v>
      </c>
      <c r="H12" s="6">
        <v>124</v>
      </c>
      <c r="I12" s="6">
        <f t="shared" si="1"/>
        <v>295</v>
      </c>
      <c r="J12" s="3">
        <f t="shared" si="4"/>
        <v>57.97</v>
      </c>
      <c r="K12" s="3">
        <f t="shared" si="5"/>
        <v>42.03</v>
      </c>
      <c r="L12" s="3">
        <f>ROUND((F12-K12),2)</f>
        <v>21.46</v>
      </c>
      <c r="M12" s="3">
        <f t="shared" si="7"/>
        <v>66</v>
      </c>
      <c r="N12" s="11"/>
      <c r="O12" s="11"/>
      <c r="P12" s="10"/>
      <c r="Q12" s="10"/>
      <c r="R12" s="10"/>
      <c r="S12" s="10"/>
      <c r="T12" s="10"/>
      <c r="U12" s="11"/>
      <c r="V12" s="10"/>
      <c r="W12" s="10"/>
      <c r="X12" s="10"/>
    </row>
    <row r="13" spans="1:24" ht="12.75">
      <c r="A13" s="6" t="s">
        <v>47</v>
      </c>
      <c r="B13" s="6">
        <v>819</v>
      </c>
      <c r="C13" s="6">
        <v>798</v>
      </c>
      <c r="D13" s="6">
        <f t="shared" si="0"/>
        <v>1617</v>
      </c>
      <c r="E13" s="3">
        <f t="shared" si="2"/>
        <v>50.65</v>
      </c>
      <c r="F13" s="3">
        <f t="shared" si="3"/>
        <v>49.35</v>
      </c>
      <c r="G13" s="6">
        <v>181</v>
      </c>
      <c r="H13" s="6">
        <v>69</v>
      </c>
      <c r="I13" s="6">
        <f t="shared" si="1"/>
        <v>250</v>
      </c>
      <c r="J13" s="3">
        <f t="shared" si="4"/>
        <v>72.4</v>
      </c>
      <c r="K13" s="3">
        <f t="shared" si="5"/>
        <v>27.6</v>
      </c>
      <c r="L13" s="3">
        <f t="shared" si="6"/>
        <v>21.75</v>
      </c>
      <c r="M13" s="3">
        <f t="shared" si="7"/>
        <v>57</v>
      </c>
      <c r="N13" s="11"/>
      <c r="O13" s="11"/>
      <c r="P13" s="10"/>
      <c r="Q13" s="10"/>
      <c r="R13" s="10"/>
      <c r="S13" s="10"/>
      <c r="T13" s="10"/>
      <c r="U13" s="11"/>
      <c r="V13" s="10"/>
      <c r="W13" s="10"/>
      <c r="X13" s="10"/>
    </row>
    <row r="14" spans="1:24" ht="12.75">
      <c r="A14" s="6" t="s">
        <v>44</v>
      </c>
      <c r="B14" s="6">
        <v>605</v>
      </c>
      <c r="C14" s="6">
        <v>690</v>
      </c>
      <c r="D14" s="6">
        <f t="shared" si="0"/>
        <v>1295</v>
      </c>
      <c r="E14" s="3">
        <f t="shared" si="2"/>
        <v>46.72</v>
      </c>
      <c r="F14" s="3">
        <f t="shared" si="3"/>
        <v>53.28</v>
      </c>
      <c r="G14" s="6">
        <v>99</v>
      </c>
      <c r="H14" s="6">
        <v>82</v>
      </c>
      <c r="I14" s="6">
        <f t="shared" si="1"/>
        <v>181</v>
      </c>
      <c r="J14" s="3">
        <f t="shared" si="4"/>
        <v>54.7</v>
      </c>
      <c r="K14" s="3">
        <f t="shared" si="5"/>
        <v>45.3</v>
      </c>
      <c r="L14" s="3">
        <f t="shared" si="6"/>
        <v>7.98</v>
      </c>
      <c r="M14" s="3">
        <f t="shared" si="7"/>
        <v>16</v>
      </c>
      <c r="N14" s="11"/>
      <c r="O14" s="11"/>
      <c r="P14" s="10"/>
      <c r="Q14" s="10"/>
      <c r="R14" s="10"/>
      <c r="S14" s="10"/>
      <c r="T14" s="10"/>
      <c r="U14" s="11"/>
      <c r="V14" s="10"/>
      <c r="W14" s="10"/>
      <c r="X14" s="10"/>
    </row>
    <row r="15" spans="1:24" ht="12.75">
      <c r="A15" s="6" t="s">
        <v>81</v>
      </c>
      <c r="B15" s="6">
        <v>511</v>
      </c>
      <c r="C15" s="6">
        <v>1084</v>
      </c>
      <c r="D15" s="6">
        <f t="shared" si="0"/>
        <v>1595</v>
      </c>
      <c r="E15" s="3">
        <f t="shared" si="2"/>
        <v>32.04</v>
      </c>
      <c r="F15" s="3">
        <f t="shared" si="3"/>
        <v>67.96</v>
      </c>
      <c r="G15" s="6">
        <v>67</v>
      </c>
      <c r="H15" s="6">
        <v>69</v>
      </c>
      <c r="I15" s="6">
        <f t="shared" si="1"/>
        <v>136</v>
      </c>
      <c r="J15" s="3">
        <f t="shared" si="4"/>
        <v>49.26</v>
      </c>
      <c r="K15" s="3">
        <f t="shared" si="5"/>
        <v>50.74</v>
      </c>
      <c r="L15" s="3">
        <f t="shared" si="6"/>
        <v>17.22</v>
      </c>
      <c r="M15" s="3">
        <f t="shared" si="7"/>
        <v>25</v>
      </c>
      <c r="N15" s="11"/>
      <c r="O15" s="11"/>
      <c r="P15" s="10"/>
      <c r="Q15" s="10"/>
      <c r="R15" s="10"/>
      <c r="S15" s="10"/>
      <c r="T15" s="10"/>
      <c r="U15" s="11"/>
      <c r="V15" s="10"/>
      <c r="W15" s="10"/>
      <c r="X15" s="10"/>
    </row>
    <row r="16" spans="1:24" ht="12.75">
      <c r="A16" s="4" t="s">
        <v>59</v>
      </c>
      <c r="B16" s="4">
        <v>960</v>
      </c>
      <c r="C16" s="4">
        <v>2556</v>
      </c>
      <c r="D16" s="4">
        <f t="shared" si="0"/>
        <v>3516</v>
      </c>
      <c r="E16" s="8">
        <f t="shared" si="2"/>
        <v>27.3</v>
      </c>
      <c r="F16" s="8">
        <f t="shared" si="3"/>
        <v>72.7</v>
      </c>
      <c r="G16" s="4">
        <v>83</v>
      </c>
      <c r="H16" s="4">
        <v>57</v>
      </c>
      <c r="I16" s="4">
        <f t="shared" si="1"/>
        <v>140</v>
      </c>
      <c r="J16" s="8">
        <f t="shared" si="4"/>
        <v>59.29</v>
      </c>
      <c r="K16" s="8">
        <f t="shared" si="5"/>
        <v>40.71</v>
      </c>
      <c r="L16" s="8">
        <f t="shared" si="6"/>
        <v>31.99</v>
      </c>
      <c r="M16" s="8">
        <f t="shared" si="7"/>
        <v>46</v>
      </c>
      <c r="N16" s="11"/>
      <c r="O16" s="11"/>
      <c r="P16" s="10"/>
      <c r="Q16" s="10"/>
      <c r="R16" s="10"/>
      <c r="S16" s="10"/>
      <c r="T16" s="10"/>
      <c r="U16" s="11"/>
      <c r="V16" s="10"/>
      <c r="W16" s="10"/>
      <c r="X16" s="10"/>
    </row>
    <row r="17" spans="1:24" ht="12.75">
      <c r="A17" s="6" t="s">
        <v>95</v>
      </c>
      <c r="B17" s="6">
        <v>636</v>
      </c>
      <c r="C17" s="6">
        <v>2049</v>
      </c>
      <c r="D17" s="6">
        <f t="shared" si="0"/>
        <v>2685</v>
      </c>
      <c r="E17" s="3">
        <f t="shared" si="2"/>
        <v>23.69</v>
      </c>
      <c r="F17" s="3">
        <f t="shared" si="3"/>
        <v>76.31</v>
      </c>
      <c r="G17" s="6">
        <v>51</v>
      </c>
      <c r="H17" s="6">
        <v>66</v>
      </c>
      <c r="I17" s="6">
        <f t="shared" si="1"/>
        <v>117</v>
      </c>
      <c r="J17" s="3">
        <f t="shared" si="4"/>
        <v>43.59</v>
      </c>
      <c r="K17" s="3">
        <f t="shared" si="5"/>
        <v>56.41</v>
      </c>
      <c r="L17" s="3">
        <f t="shared" si="6"/>
        <v>19.9</v>
      </c>
      <c r="M17" s="3">
        <f t="shared" si="7"/>
        <v>24</v>
      </c>
      <c r="N17" s="11"/>
      <c r="O17" s="11"/>
      <c r="P17" s="10"/>
      <c r="Q17" s="10"/>
      <c r="R17" s="10"/>
      <c r="S17" s="10"/>
      <c r="T17" s="10"/>
      <c r="U17" s="11"/>
      <c r="V17" s="10"/>
      <c r="W17" s="10"/>
      <c r="X17" s="10"/>
    </row>
    <row r="18" spans="1:24" ht="12.75">
      <c r="A18" s="4" t="s">
        <v>63</v>
      </c>
      <c r="B18" s="4">
        <v>271</v>
      </c>
      <c r="C18" s="4">
        <v>280</v>
      </c>
      <c r="D18" s="4">
        <f t="shared" si="0"/>
        <v>551</v>
      </c>
      <c r="E18" s="8">
        <f t="shared" si="2"/>
        <v>49.18</v>
      </c>
      <c r="F18" s="8">
        <f t="shared" si="3"/>
        <v>50.82</v>
      </c>
      <c r="G18" s="4">
        <v>161</v>
      </c>
      <c r="H18" s="4">
        <v>42</v>
      </c>
      <c r="I18" s="4">
        <f t="shared" si="1"/>
        <v>203</v>
      </c>
      <c r="J18" s="8">
        <f t="shared" si="4"/>
        <v>79.31</v>
      </c>
      <c r="K18" s="8">
        <f t="shared" si="5"/>
        <v>20.69</v>
      </c>
      <c r="L18" s="8">
        <f t="shared" si="6"/>
        <v>30.13</v>
      </c>
      <c r="M18" s="8">
        <f t="shared" si="7"/>
        <v>63</v>
      </c>
      <c r="N18" s="11"/>
      <c r="O18" s="11"/>
      <c r="P18" s="10"/>
      <c r="Q18" s="10"/>
      <c r="R18" s="10"/>
      <c r="S18" s="10"/>
      <c r="T18" s="10"/>
      <c r="U18" s="11"/>
      <c r="V18" s="10"/>
      <c r="W18" s="10"/>
      <c r="X18" s="10"/>
    </row>
    <row r="19" spans="1:24" ht="12.75">
      <c r="A19" s="3" t="s">
        <v>24</v>
      </c>
      <c r="B19" s="6">
        <v>975</v>
      </c>
      <c r="C19" s="6">
        <v>1168</v>
      </c>
      <c r="D19" s="6">
        <f t="shared" si="0"/>
        <v>2143</v>
      </c>
      <c r="E19" s="3">
        <f t="shared" si="2"/>
        <v>45.5</v>
      </c>
      <c r="F19" s="3">
        <f t="shared" si="3"/>
        <v>54.5</v>
      </c>
      <c r="G19" s="6">
        <v>43</v>
      </c>
      <c r="H19" s="6">
        <v>42</v>
      </c>
      <c r="I19" s="6">
        <f t="shared" si="1"/>
        <v>85</v>
      </c>
      <c r="J19" s="3">
        <f t="shared" si="4"/>
        <v>50.59</v>
      </c>
      <c r="K19" s="3">
        <f t="shared" si="5"/>
        <v>49.41</v>
      </c>
      <c r="L19" s="3">
        <f t="shared" si="6"/>
        <v>5.09</v>
      </c>
      <c r="M19" s="3">
        <f t="shared" si="7"/>
        <v>5</v>
      </c>
      <c r="N19" s="11"/>
      <c r="O19" s="11"/>
      <c r="P19" s="10"/>
      <c r="Q19" s="10"/>
      <c r="R19" s="10"/>
      <c r="S19" s="10"/>
      <c r="T19" s="10"/>
      <c r="U19" s="11"/>
      <c r="V19" s="10"/>
      <c r="W19" s="10"/>
      <c r="X19" s="10"/>
    </row>
    <row r="20" spans="1:24" ht="12.75">
      <c r="A20" s="3" t="s">
        <v>5</v>
      </c>
      <c r="B20" s="6">
        <v>1210</v>
      </c>
      <c r="C20" s="6">
        <v>1724</v>
      </c>
      <c r="D20" s="6">
        <f t="shared" si="0"/>
        <v>2934</v>
      </c>
      <c r="E20" s="3">
        <f t="shared" si="2"/>
        <v>41.24</v>
      </c>
      <c r="F20" s="3">
        <f t="shared" si="3"/>
        <v>58.76</v>
      </c>
      <c r="G20" s="6">
        <v>204</v>
      </c>
      <c r="H20" s="6">
        <v>149</v>
      </c>
      <c r="I20" s="6">
        <f t="shared" si="1"/>
        <v>353</v>
      </c>
      <c r="J20" s="3">
        <f t="shared" si="4"/>
        <v>57.79</v>
      </c>
      <c r="K20" s="3">
        <f t="shared" si="5"/>
        <v>42.21</v>
      </c>
      <c r="L20" s="3">
        <f t="shared" si="6"/>
        <v>16.55</v>
      </c>
      <c r="M20" s="3">
        <f t="shared" si="7"/>
        <v>62</v>
      </c>
      <c r="N20" s="11"/>
      <c r="O20" s="11"/>
      <c r="P20" s="10"/>
      <c r="Q20" s="10"/>
      <c r="R20" s="10"/>
      <c r="S20" s="10"/>
      <c r="T20" s="10"/>
      <c r="U20" s="11"/>
      <c r="V20" s="10"/>
      <c r="W20" s="10"/>
      <c r="X20" s="10"/>
    </row>
    <row r="21" spans="1:24" ht="12.75">
      <c r="A21" s="6" t="s">
        <v>69</v>
      </c>
      <c r="B21" s="6">
        <v>299</v>
      </c>
      <c r="C21" s="6">
        <v>657</v>
      </c>
      <c r="D21" s="6">
        <f t="shared" si="0"/>
        <v>956</v>
      </c>
      <c r="E21" s="3">
        <f t="shared" si="2"/>
        <v>31.28</v>
      </c>
      <c r="F21" s="3">
        <f t="shared" si="3"/>
        <v>68.72</v>
      </c>
      <c r="G21" s="6">
        <v>10</v>
      </c>
      <c r="H21" s="6">
        <v>16</v>
      </c>
      <c r="I21" s="6">
        <f t="shared" si="1"/>
        <v>26</v>
      </c>
      <c r="J21" s="3">
        <f t="shared" si="4"/>
        <v>38.46</v>
      </c>
      <c r="K21" s="3">
        <f t="shared" si="5"/>
        <v>61.54</v>
      </c>
      <c r="L21" s="3">
        <f t="shared" si="6"/>
        <v>7.18</v>
      </c>
      <c r="M21" s="3">
        <f t="shared" si="7"/>
        <v>2</v>
      </c>
      <c r="N21" s="11"/>
      <c r="O21" s="11"/>
      <c r="P21" s="10"/>
      <c r="Q21" s="10"/>
      <c r="R21" s="10"/>
      <c r="S21" s="10"/>
      <c r="T21" s="10"/>
      <c r="U21" s="11"/>
      <c r="V21" s="10"/>
      <c r="W21" s="10"/>
      <c r="X21" s="10"/>
    </row>
    <row r="22" spans="1:24" ht="12.75">
      <c r="A22" s="4" t="s">
        <v>57</v>
      </c>
      <c r="B22" s="4">
        <v>430</v>
      </c>
      <c r="C22" s="4">
        <v>388</v>
      </c>
      <c r="D22" s="4">
        <f t="shared" si="0"/>
        <v>818</v>
      </c>
      <c r="E22" s="8">
        <f t="shared" si="2"/>
        <v>52.57</v>
      </c>
      <c r="F22" s="8">
        <f t="shared" si="3"/>
        <v>47.43</v>
      </c>
      <c r="G22" s="4">
        <v>149</v>
      </c>
      <c r="H22" s="4">
        <v>46</v>
      </c>
      <c r="I22" s="4">
        <f t="shared" si="1"/>
        <v>195</v>
      </c>
      <c r="J22" s="8">
        <f t="shared" si="4"/>
        <v>76.41</v>
      </c>
      <c r="K22" s="8">
        <f t="shared" si="5"/>
        <v>23.59</v>
      </c>
      <c r="L22" s="8">
        <f t="shared" si="6"/>
        <v>23.84</v>
      </c>
      <c r="M22" s="8">
        <f t="shared" si="7"/>
        <v>48</v>
      </c>
      <c r="N22" s="11"/>
      <c r="O22" s="11"/>
      <c r="P22" s="10"/>
      <c r="Q22" s="10"/>
      <c r="R22" s="10"/>
      <c r="S22" s="10"/>
      <c r="T22" s="10"/>
      <c r="U22" s="11"/>
      <c r="V22" s="10"/>
      <c r="W22" s="10"/>
      <c r="X22" s="10"/>
    </row>
    <row r="23" spans="1:24" ht="12.75">
      <c r="A23" s="4" t="s">
        <v>32</v>
      </c>
      <c r="B23" s="4">
        <v>1005</v>
      </c>
      <c r="C23" s="4">
        <v>1615</v>
      </c>
      <c r="D23" s="4">
        <f t="shared" si="0"/>
        <v>2620</v>
      </c>
      <c r="E23" s="8">
        <f t="shared" si="2"/>
        <v>38.36</v>
      </c>
      <c r="F23" s="8">
        <f t="shared" si="3"/>
        <v>61.64</v>
      </c>
      <c r="G23" s="4">
        <v>136</v>
      </c>
      <c r="H23" s="4">
        <v>58</v>
      </c>
      <c r="I23" s="4">
        <f t="shared" si="1"/>
        <v>194</v>
      </c>
      <c r="J23" s="8">
        <f t="shared" si="4"/>
        <v>70.1</v>
      </c>
      <c r="K23" s="8">
        <f t="shared" si="5"/>
        <v>29.9</v>
      </c>
      <c r="L23" s="8">
        <f t="shared" si="6"/>
        <v>31.74</v>
      </c>
      <c r="M23" s="8">
        <f t="shared" si="7"/>
        <v>64</v>
      </c>
      <c r="N23" s="11"/>
      <c r="O23" s="11"/>
      <c r="P23" s="10"/>
      <c r="Q23" s="10"/>
      <c r="R23" s="10"/>
      <c r="S23" s="10"/>
      <c r="T23" s="10"/>
      <c r="U23" s="11"/>
      <c r="V23" s="10"/>
      <c r="W23" s="10"/>
      <c r="X23" s="10"/>
    </row>
    <row r="24" spans="1:24" ht="12.75">
      <c r="A24" s="4" t="s">
        <v>33</v>
      </c>
      <c r="B24" s="4">
        <v>1872</v>
      </c>
      <c r="C24" s="4">
        <v>4429</v>
      </c>
      <c r="D24" s="4">
        <f t="shared" si="0"/>
        <v>6301</v>
      </c>
      <c r="E24" s="8">
        <f t="shared" si="2"/>
        <v>29.71</v>
      </c>
      <c r="F24" s="8">
        <f t="shared" si="3"/>
        <v>70.29</v>
      </c>
      <c r="G24" s="4">
        <v>119</v>
      </c>
      <c r="H24" s="4">
        <v>62</v>
      </c>
      <c r="I24" s="4">
        <f t="shared" si="1"/>
        <v>181</v>
      </c>
      <c r="J24" s="8">
        <f t="shared" si="4"/>
        <v>65.75</v>
      </c>
      <c r="K24" s="8">
        <f t="shared" si="5"/>
        <v>34.25</v>
      </c>
      <c r="L24" s="8">
        <f t="shared" si="6"/>
        <v>36.04</v>
      </c>
      <c r="M24" s="8">
        <f t="shared" si="7"/>
        <v>67</v>
      </c>
      <c r="N24" s="11"/>
      <c r="O24" s="11"/>
      <c r="P24" s="10"/>
      <c r="Q24" s="10"/>
      <c r="R24" s="10"/>
      <c r="S24" s="10"/>
      <c r="T24" s="10"/>
      <c r="U24" s="11"/>
      <c r="V24" s="10"/>
      <c r="W24" s="10"/>
      <c r="X24" s="10"/>
    </row>
    <row r="25" spans="1:24" ht="12.75">
      <c r="A25" s="4" t="s">
        <v>84</v>
      </c>
      <c r="B25" s="4">
        <v>228</v>
      </c>
      <c r="C25" s="4">
        <v>548</v>
      </c>
      <c r="D25" s="4">
        <f t="shared" si="0"/>
        <v>776</v>
      </c>
      <c r="E25" s="8">
        <f t="shared" si="2"/>
        <v>29.38</v>
      </c>
      <c r="F25" s="8">
        <f t="shared" si="3"/>
        <v>70.62</v>
      </c>
      <c r="G25" s="4">
        <v>73</v>
      </c>
      <c r="H25" s="4">
        <v>64</v>
      </c>
      <c r="I25" s="4">
        <f t="shared" si="1"/>
        <v>137</v>
      </c>
      <c r="J25" s="8">
        <f t="shared" si="4"/>
        <v>53.28</v>
      </c>
      <c r="K25" s="8">
        <f t="shared" si="5"/>
        <v>46.72</v>
      </c>
      <c r="L25" s="8">
        <f t="shared" si="6"/>
        <v>23.9</v>
      </c>
      <c r="M25" s="8">
        <f t="shared" si="7"/>
        <v>34</v>
      </c>
      <c r="N25" s="11"/>
      <c r="O25" s="11"/>
      <c r="P25" s="10"/>
      <c r="Q25" s="10"/>
      <c r="R25" s="10"/>
      <c r="S25" s="10"/>
      <c r="T25" s="10"/>
      <c r="U25" s="11"/>
      <c r="V25" s="10"/>
      <c r="W25" s="10"/>
      <c r="X25" s="10"/>
    </row>
    <row r="26" spans="1:24" ht="12.75">
      <c r="A26" s="8" t="s">
        <v>7</v>
      </c>
      <c r="B26" s="4">
        <v>4909</v>
      </c>
      <c r="C26" s="4">
        <v>7001</v>
      </c>
      <c r="D26" s="4">
        <f t="shared" si="0"/>
        <v>11910</v>
      </c>
      <c r="E26" s="8">
        <f t="shared" si="2"/>
        <v>41.22</v>
      </c>
      <c r="F26" s="8">
        <f t="shared" si="3"/>
        <v>58.78</v>
      </c>
      <c r="G26" s="4">
        <v>199</v>
      </c>
      <c r="H26" s="4">
        <v>85</v>
      </c>
      <c r="I26" s="4">
        <f t="shared" si="1"/>
        <v>284</v>
      </c>
      <c r="J26" s="8">
        <f t="shared" si="4"/>
        <v>70.07</v>
      </c>
      <c r="K26" s="8">
        <f t="shared" si="5"/>
        <v>29.93</v>
      </c>
      <c r="L26" s="8">
        <f t="shared" si="6"/>
        <v>28.85</v>
      </c>
      <c r="M26" s="8">
        <f t="shared" si="7"/>
        <v>85</v>
      </c>
      <c r="N26" s="11"/>
      <c r="O26" s="11"/>
      <c r="P26" s="10"/>
      <c r="Q26" s="10"/>
      <c r="R26" s="10"/>
      <c r="S26" s="10"/>
      <c r="T26" s="10"/>
      <c r="U26" s="11"/>
      <c r="V26" s="10"/>
      <c r="W26" s="10"/>
      <c r="X26" s="10"/>
    </row>
    <row r="27" spans="1:24" ht="12.75">
      <c r="A27" s="4" t="s">
        <v>58</v>
      </c>
      <c r="B27" s="4">
        <v>639</v>
      </c>
      <c r="C27" s="4">
        <v>1228</v>
      </c>
      <c r="D27" s="4">
        <f t="shared" si="0"/>
        <v>1867</v>
      </c>
      <c r="E27" s="8">
        <f t="shared" si="2"/>
        <v>34.23</v>
      </c>
      <c r="F27" s="8">
        <f t="shared" si="3"/>
        <v>65.77</v>
      </c>
      <c r="G27" s="4">
        <v>48</v>
      </c>
      <c r="H27" s="4">
        <v>35</v>
      </c>
      <c r="I27" s="4">
        <f t="shared" si="1"/>
        <v>83</v>
      </c>
      <c r="J27" s="8">
        <f t="shared" si="4"/>
        <v>57.83</v>
      </c>
      <c r="K27" s="8">
        <f t="shared" si="5"/>
        <v>42.17</v>
      </c>
      <c r="L27" s="8">
        <f t="shared" si="6"/>
        <v>23.6</v>
      </c>
      <c r="M27" s="8">
        <f t="shared" si="7"/>
        <v>20</v>
      </c>
      <c r="N27" s="11"/>
      <c r="O27" s="11"/>
      <c r="P27" s="10"/>
      <c r="Q27" s="10"/>
      <c r="R27" s="10"/>
      <c r="S27" s="10"/>
      <c r="T27" s="10"/>
      <c r="U27" s="11"/>
      <c r="V27" s="10"/>
      <c r="W27" s="10"/>
      <c r="X27" s="10"/>
    </row>
    <row r="28" spans="1:24" ht="12.75">
      <c r="A28" s="3" t="s">
        <v>9</v>
      </c>
      <c r="B28" s="6">
        <v>787</v>
      </c>
      <c r="C28" s="6">
        <v>907</v>
      </c>
      <c r="D28" s="6">
        <f t="shared" si="0"/>
        <v>1694</v>
      </c>
      <c r="E28" s="3">
        <f t="shared" si="2"/>
        <v>46.46</v>
      </c>
      <c r="F28" s="3">
        <f t="shared" si="3"/>
        <v>53.54</v>
      </c>
      <c r="G28" s="6">
        <v>189</v>
      </c>
      <c r="H28" s="6">
        <v>94</v>
      </c>
      <c r="I28" s="6">
        <f t="shared" si="1"/>
        <v>283</v>
      </c>
      <c r="J28" s="3">
        <f t="shared" si="4"/>
        <v>66.78</v>
      </c>
      <c r="K28" s="3">
        <f t="shared" si="5"/>
        <v>33.22</v>
      </c>
      <c r="L28" s="3">
        <f t="shared" si="6"/>
        <v>20.32</v>
      </c>
      <c r="M28" s="3">
        <f t="shared" si="7"/>
        <v>60</v>
      </c>
      <c r="N28" s="11"/>
      <c r="O28" s="11"/>
      <c r="P28" s="10"/>
      <c r="Q28" s="10"/>
      <c r="R28" s="10"/>
      <c r="S28" s="10"/>
      <c r="T28" s="10"/>
      <c r="U28" s="11"/>
      <c r="V28" s="10"/>
      <c r="W28" s="10"/>
      <c r="X28" s="10"/>
    </row>
    <row r="29" spans="1:24" ht="12.75">
      <c r="A29" s="6" t="s">
        <v>18</v>
      </c>
      <c r="B29" s="6">
        <v>1956</v>
      </c>
      <c r="C29" s="6">
        <v>2628</v>
      </c>
      <c r="D29" s="6">
        <f t="shared" si="0"/>
        <v>4584</v>
      </c>
      <c r="E29" s="3">
        <f t="shared" si="2"/>
        <v>42.67</v>
      </c>
      <c r="F29" s="3">
        <f t="shared" si="3"/>
        <v>57.33</v>
      </c>
      <c r="G29" s="6">
        <v>238</v>
      </c>
      <c r="H29" s="6">
        <v>174</v>
      </c>
      <c r="I29" s="6">
        <f t="shared" si="1"/>
        <v>412</v>
      </c>
      <c r="J29" s="3">
        <f t="shared" si="4"/>
        <v>57.77</v>
      </c>
      <c r="K29" s="3">
        <f t="shared" si="5"/>
        <v>42.23</v>
      </c>
      <c r="L29" s="3">
        <f t="shared" si="6"/>
        <v>15.1</v>
      </c>
      <c r="M29" s="3">
        <f t="shared" si="7"/>
        <v>66</v>
      </c>
      <c r="N29" s="11"/>
      <c r="O29" s="11"/>
      <c r="P29" s="10"/>
      <c r="Q29" s="10"/>
      <c r="R29" s="10"/>
      <c r="S29" s="10"/>
      <c r="T29" s="10"/>
      <c r="U29" s="11"/>
      <c r="V29" s="10"/>
      <c r="W29" s="10"/>
      <c r="X29" s="10"/>
    </row>
    <row r="30" spans="1:24" ht="12.75">
      <c r="A30" s="6" t="s">
        <v>91</v>
      </c>
      <c r="B30" s="6">
        <v>1704</v>
      </c>
      <c r="C30" s="6">
        <v>3209</v>
      </c>
      <c r="D30" s="6">
        <f t="shared" si="0"/>
        <v>4913</v>
      </c>
      <c r="E30" s="3">
        <f t="shared" si="2"/>
        <v>34.68</v>
      </c>
      <c r="F30" s="3">
        <f t="shared" si="3"/>
        <v>65.32</v>
      </c>
      <c r="G30" s="6">
        <v>150</v>
      </c>
      <c r="H30" s="6">
        <v>115</v>
      </c>
      <c r="I30" s="6">
        <f t="shared" si="1"/>
        <v>265</v>
      </c>
      <c r="J30" s="3">
        <f t="shared" si="4"/>
        <v>56.6</v>
      </c>
      <c r="K30" s="3">
        <f t="shared" si="5"/>
        <v>43.4</v>
      </c>
      <c r="L30" s="3">
        <f t="shared" si="6"/>
        <v>21.92</v>
      </c>
      <c r="M30" s="3">
        <f t="shared" si="7"/>
        <v>61</v>
      </c>
      <c r="N30" s="11"/>
      <c r="O30" s="11"/>
      <c r="P30" s="10"/>
      <c r="Q30" s="10"/>
      <c r="R30" s="10"/>
      <c r="S30" s="10"/>
      <c r="T30" s="10"/>
      <c r="U30" s="11"/>
      <c r="V30" s="10"/>
      <c r="W30" s="10"/>
      <c r="X30" s="10"/>
    </row>
    <row r="31" spans="1:24" ht="12.75">
      <c r="A31" s="6" t="s">
        <v>96</v>
      </c>
      <c r="B31" s="6">
        <v>289</v>
      </c>
      <c r="C31" s="6">
        <v>609</v>
      </c>
      <c r="D31" s="6">
        <f t="shared" si="0"/>
        <v>898</v>
      </c>
      <c r="E31" s="3">
        <f t="shared" si="2"/>
        <v>32.18</v>
      </c>
      <c r="F31" s="3">
        <f t="shared" si="3"/>
        <v>67.82</v>
      </c>
      <c r="G31" s="6">
        <v>52</v>
      </c>
      <c r="H31" s="6">
        <v>46</v>
      </c>
      <c r="I31" s="6">
        <f t="shared" si="1"/>
        <v>98</v>
      </c>
      <c r="J31" s="3">
        <f t="shared" si="4"/>
        <v>53.06</v>
      </c>
      <c r="K31" s="3">
        <f t="shared" si="5"/>
        <v>46.94</v>
      </c>
      <c r="L31" s="3">
        <f t="shared" si="6"/>
        <v>20.88</v>
      </c>
      <c r="M31" s="3">
        <f t="shared" si="7"/>
        <v>21</v>
      </c>
      <c r="N31" s="11"/>
      <c r="O31" s="11"/>
      <c r="P31" s="10"/>
      <c r="Q31" s="10"/>
      <c r="R31" s="10"/>
      <c r="S31" s="10"/>
      <c r="T31" s="10"/>
      <c r="U31" s="11"/>
      <c r="V31" s="10"/>
      <c r="W31" s="10"/>
      <c r="X31" s="10"/>
    </row>
    <row r="32" spans="1:24" ht="12.75">
      <c r="A32" s="8" t="s">
        <v>65</v>
      </c>
      <c r="B32" s="8">
        <v>2537</v>
      </c>
      <c r="C32" s="8">
        <v>4980</v>
      </c>
      <c r="D32" s="8">
        <f t="shared" si="0"/>
        <v>7517</v>
      </c>
      <c r="E32" s="8">
        <f t="shared" si="2"/>
        <v>33.75</v>
      </c>
      <c r="F32" s="8">
        <f t="shared" si="3"/>
        <v>66.25</v>
      </c>
      <c r="G32" s="8">
        <v>197</v>
      </c>
      <c r="H32" s="8">
        <v>154</v>
      </c>
      <c r="I32" s="8">
        <f t="shared" si="1"/>
        <v>351</v>
      </c>
      <c r="J32" s="8">
        <f t="shared" si="4"/>
        <v>56.13</v>
      </c>
      <c r="K32" s="8">
        <f t="shared" si="5"/>
        <v>43.87</v>
      </c>
      <c r="L32" s="8">
        <f t="shared" si="6"/>
        <v>22.38</v>
      </c>
      <c r="M32" s="8">
        <f t="shared" si="7"/>
        <v>82</v>
      </c>
      <c r="N32" s="11"/>
      <c r="O32" s="11"/>
      <c r="P32" s="10"/>
      <c r="Q32" s="12"/>
      <c r="R32" s="12"/>
      <c r="S32" s="12"/>
      <c r="T32" s="12"/>
      <c r="U32" s="11"/>
      <c r="V32" s="10"/>
      <c r="W32" s="10"/>
      <c r="X32" s="10"/>
    </row>
    <row r="33" spans="1:24" ht="12.75">
      <c r="A33" s="6" t="s">
        <v>86</v>
      </c>
      <c r="B33" s="6">
        <v>405</v>
      </c>
      <c r="C33" s="6">
        <v>337</v>
      </c>
      <c r="D33" s="6">
        <f t="shared" si="0"/>
        <v>742</v>
      </c>
      <c r="E33" s="3">
        <f t="shared" si="2"/>
        <v>54.58</v>
      </c>
      <c r="F33" s="3">
        <f t="shared" si="3"/>
        <v>45.42</v>
      </c>
      <c r="G33" s="6">
        <v>110</v>
      </c>
      <c r="H33" s="6">
        <v>50</v>
      </c>
      <c r="I33" s="6">
        <f t="shared" si="1"/>
        <v>160</v>
      </c>
      <c r="J33" s="3">
        <f t="shared" si="4"/>
        <v>68.75</v>
      </c>
      <c r="K33" s="3">
        <f t="shared" si="5"/>
        <v>31.25</v>
      </c>
      <c r="L33" s="3">
        <f t="shared" si="6"/>
        <v>14.17</v>
      </c>
      <c r="M33" s="3">
        <f t="shared" si="7"/>
        <v>24</v>
      </c>
      <c r="N33" s="11"/>
      <c r="O33" s="11"/>
      <c r="P33" s="10"/>
      <c r="Q33" s="10"/>
      <c r="R33" s="10"/>
      <c r="S33" s="10"/>
      <c r="T33" s="10"/>
      <c r="U33" s="11"/>
      <c r="V33" s="10"/>
      <c r="W33" s="10"/>
      <c r="X33" s="10"/>
    </row>
    <row r="34" spans="1:24" ht="12.75">
      <c r="A34" s="4" t="s">
        <v>29</v>
      </c>
      <c r="B34" s="4">
        <v>2951</v>
      </c>
      <c r="C34" s="4">
        <v>5305</v>
      </c>
      <c r="D34" s="4">
        <f t="shared" si="0"/>
        <v>8256</v>
      </c>
      <c r="E34" s="8">
        <f t="shared" si="2"/>
        <v>35.74</v>
      </c>
      <c r="F34" s="8">
        <f t="shared" si="3"/>
        <v>64.26</v>
      </c>
      <c r="G34" s="4">
        <v>200</v>
      </c>
      <c r="H34" s="4">
        <v>119</v>
      </c>
      <c r="I34" s="4">
        <f aca="true" t="shared" si="8" ref="I34:I66">G34+H34</f>
        <v>319</v>
      </c>
      <c r="J34" s="8">
        <f t="shared" si="4"/>
        <v>62.7</v>
      </c>
      <c r="K34" s="8">
        <f t="shared" si="5"/>
        <v>37.3</v>
      </c>
      <c r="L34" s="8">
        <f t="shared" si="6"/>
        <v>26.96</v>
      </c>
      <c r="M34" s="8">
        <f t="shared" si="7"/>
        <v>89</v>
      </c>
      <c r="N34" s="11"/>
      <c r="O34" s="11"/>
      <c r="P34" s="10"/>
      <c r="Q34" s="10"/>
      <c r="R34" s="10"/>
      <c r="S34" s="10"/>
      <c r="T34" s="10"/>
      <c r="U34" s="11"/>
      <c r="V34" s="10"/>
      <c r="W34" s="10"/>
      <c r="X34" s="10"/>
    </row>
    <row r="35" spans="1:24" ht="12.75">
      <c r="A35" s="6" t="s">
        <v>87</v>
      </c>
      <c r="B35" s="6">
        <v>253</v>
      </c>
      <c r="C35" s="6">
        <v>271</v>
      </c>
      <c r="D35" s="6">
        <f t="shared" si="0"/>
        <v>524</v>
      </c>
      <c r="E35" s="3">
        <f t="shared" si="2"/>
        <v>48.28</v>
      </c>
      <c r="F35" s="3">
        <f t="shared" si="3"/>
        <v>51.72</v>
      </c>
      <c r="G35" s="6">
        <v>35</v>
      </c>
      <c r="H35" s="6">
        <v>21</v>
      </c>
      <c r="I35" s="6">
        <f t="shared" si="8"/>
        <v>56</v>
      </c>
      <c r="J35" s="3">
        <f t="shared" si="4"/>
        <v>62.5</v>
      </c>
      <c r="K35" s="3">
        <f t="shared" si="5"/>
        <v>37.5</v>
      </c>
      <c r="L35" s="3">
        <f t="shared" si="6"/>
        <v>14.22</v>
      </c>
      <c r="M35" s="3">
        <f t="shared" si="7"/>
        <v>9</v>
      </c>
      <c r="N35" s="11"/>
      <c r="O35" s="11"/>
      <c r="P35" s="10"/>
      <c r="Q35" s="10"/>
      <c r="R35" s="10"/>
      <c r="S35" s="10"/>
      <c r="T35" s="10"/>
      <c r="U35" s="11"/>
      <c r="V35" s="10"/>
      <c r="W35" s="10"/>
      <c r="X35" s="10"/>
    </row>
    <row r="36" spans="1:24" ht="12.75">
      <c r="A36" s="6" t="s">
        <v>73</v>
      </c>
      <c r="B36" s="6">
        <v>608</v>
      </c>
      <c r="C36" s="6">
        <v>862</v>
      </c>
      <c r="D36" s="6">
        <f t="shared" si="0"/>
        <v>1470</v>
      </c>
      <c r="E36" s="3">
        <f t="shared" si="2"/>
        <v>41.36</v>
      </c>
      <c r="F36" s="3">
        <f t="shared" si="3"/>
        <v>58.64</v>
      </c>
      <c r="G36" s="6">
        <v>109</v>
      </c>
      <c r="H36" s="6">
        <v>69</v>
      </c>
      <c r="I36" s="6">
        <f t="shared" si="8"/>
        <v>178</v>
      </c>
      <c r="J36" s="3">
        <f t="shared" si="4"/>
        <v>61.24</v>
      </c>
      <c r="K36" s="3">
        <f t="shared" si="5"/>
        <v>38.76</v>
      </c>
      <c r="L36" s="3">
        <f t="shared" si="6"/>
        <v>19.88</v>
      </c>
      <c r="M36" s="3">
        <f t="shared" si="7"/>
        <v>37</v>
      </c>
      <c r="N36" s="11"/>
      <c r="O36" s="11"/>
      <c r="P36" s="10"/>
      <c r="Q36" s="10"/>
      <c r="R36" s="10"/>
      <c r="S36" s="10"/>
      <c r="T36" s="10"/>
      <c r="U36" s="11"/>
      <c r="V36" s="10"/>
      <c r="W36" s="10"/>
      <c r="X36" s="10"/>
    </row>
    <row r="37" spans="1:24" ht="12.75">
      <c r="A37" s="4" t="s">
        <v>17</v>
      </c>
      <c r="B37" s="4">
        <v>697</v>
      </c>
      <c r="C37" s="4">
        <v>862</v>
      </c>
      <c r="D37" s="4">
        <v>1559</v>
      </c>
      <c r="E37" s="8">
        <f t="shared" si="2"/>
        <v>44.71</v>
      </c>
      <c r="F37" s="8">
        <f t="shared" si="3"/>
        <v>55.29</v>
      </c>
      <c r="G37" s="4">
        <v>144</v>
      </c>
      <c r="H37" s="4">
        <v>69</v>
      </c>
      <c r="I37" s="4">
        <f t="shared" si="8"/>
        <v>213</v>
      </c>
      <c r="J37" s="8">
        <f t="shared" si="4"/>
        <v>67.61</v>
      </c>
      <c r="K37" s="8">
        <f t="shared" si="5"/>
        <v>32.39</v>
      </c>
      <c r="L37" s="8">
        <f t="shared" si="6"/>
        <v>22.9</v>
      </c>
      <c r="M37" s="8">
        <f t="shared" si="7"/>
        <v>51</v>
      </c>
      <c r="N37" s="11"/>
      <c r="O37" s="11"/>
      <c r="P37" s="10"/>
      <c r="Q37" s="10"/>
      <c r="R37" s="10"/>
      <c r="S37" s="10"/>
      <c r="T37" s="10"/>
      <c r="U37" s="11"/>
      <c r="V37" s="10"/>
      <c r="W37" s="10"/>
      <c r="X37" s="10"/>
    </row>
    <row r="38" spans="1:24" ht="12.75">
      <c r="A38" s="6" t="s">
        <v>85</v>
      </c>
      <c r="B38" s="6">
        <v>607</v>
      </c>
      <c r="C38" s="6">
        <v>606</v>
      </c>
      <c r="D38" s="6">
        <f aca="true" t="shared" si="9" ref="D38:D76">SUM(B38:C38)</f>
        <v>1213</v>
      </c>
      <c r="E38" s="3">
        <f t="shared" si="2"/>
        <v>50.04</v>
      </c>
      <c r="F38" s="3">
        <f t="shared" si="3"/>
        <v>49.96</v>
      </c>
      <c r="G38" s="6">
        <v>127</v>
      </c>
      <c r="H38" s="6">
        <v>80</v>
      </c>
      <c r="I38" s="6">
        <f t="shared" si="8"/>
        <v>207</v>
      </c>
      <c r="J38" s="3">
        <f t="shared" si="4"/>
        <v>61.35</v>
      </c>
      <c r="K38" s="3">
        <f t="shared" si="5"/>
        <v>38.65</v>
      </c>
      <c r="L38" s="3">
        <f t="shared" si="6"/>
        <v>11.31</v>
      </c>
      <c r="M38" s="3">
        <f t="shared" si="7"/>
        <v>25</v>
      </c>
      <c r="N38" s="11"/>
      <c r="O38" s="11"/>
      <c r="P38" s="10"/>
      <c r="Q38" s="10"/>
      <c r="R38" s="10"/>
      <c r="S38" s="10"/>
      <c r="T38" s="10"/>
      <c r="U38" s="11"/>
      <c r="V38" s="10"/>
      <c r="W38" s="10"/>
      <c r="X38" s="10"/>
    </row>
    <row r="39" spans="1:24" ht="12.75">
      <c r="A39" s="6" t="s">
        <v>37</v>
      </c>
      <c r="B39" s="6">
        <v>1156</v>
      </c>
      <c r="C39" s="6">
        <v>1787</v>
      </c>
      <c r="D39" s="6">
        <f t="shared" si="9"/>
        <v>2943</v>
      </c>
      <c r="E39" s="3">
        <f t="shared" si="2"/>
        <v>39.28</v>
      </c>
      <c r="F39" s="3">
        <f t="shared" si="3"/>
        <v>60.72</v>
      </c>
      <c r="G39" s="6">
        <v>80</v>
      </c>
      <c r="H39" s="6">
        <v>51</v>
      </c>
      <c r="I39" s="6">
        <f t="shared" si="8"/>
        <v>131</v>
      </c>
      <c r="J39" s="3">
        <f t="shared" si="4"/>
        <v>61.07</v>
      </c>
      <c r="K39" s="3">
        <f t="shared" si="5"/>
        <v>38.93</v>
      </c>
      <c r="L39" s="3">
        <f t="shared" si="6"/>
        <v>21.79</v>
      </c>
      <c r="M39" s="3">
        <f t="shared" si="7"/>
        <v>30</v>
      </c>
      <c r="N39" s="11"/>
      <c r="O39" s="11"/>
      <c r="P39" s="10"/>
      <c r="Q39" s="10"/>
      <c r="R39" s="10"/>
      <c r="S39" s="10"/>
      <c r="T39" s="10"/>
      <c r="U39" s="11"/>
      <c r="V39" s="10"/>
      <c r="W39" s="10"/>
      <c r="X39" s="10"/>
    </row>
    <row r="40" spans="1:24" ht="12.75">
      <c r="A40" s="6" t="s">
        <v>0</v>
      </c>
      <c r="B40" s="6">
        <v>250</v>
      </c>
      <c r="C40" s="6">
        <v>464</v>
      </c>
      <c r="D40" s="6">
        <f t="shared" si="9"/>
        <v>714</v>
      </c>
      <c r="E40" s="3">
        <f t="shared" si="2"/>
        <v>35.01</v>
      </c>
      <c r="F40" s="3">
        <f t="shared" si="3"/>
        <v>64.99</v>
      </c>
      <c r="G40" s="6">
        <v>34</v>
      </c>
      <c r="H40" s="6">
        <v>47</v>
      </c>
      <c r="I40" s="6">
        <f t="shared" si="8"/>
        <v>81</v>
      </c>
      <c r="J40" s="3">
        <f t="shared" si="4"/>
        <v>41.98</v>
      </c>
      <c r="K40" s="3">
        <f t="shared" si="5"/>
        <v>58.02</v>
      </c>
      <c r="L40" s="3">
        <f t="shared" si="6"/>
        <v>6.97</v>
      </c>
      <c r="M40" s="3">
        <f t="shared" si="7"/>
        <v>6</v>
      </c>
      <c r="N40" s="11"/>
      <c r="O40" s="11"/>
      <c r="P40" s="10"/>
      <c r="Q40" s="10"/>
      <c r="R40" s="10"/>
      <c r="S40" s="10"/>
      <c r="T40" s="10"/>
      <c r="U40" s="11"/>
      <c r="V40" s="10"/>
      <c r="W40" s="10"/>
      <c r="X40" s="10"/>
    </row>
    <row r="41" spans="1:24" ht="12.75">
      <c r="A41" s="4" t="s">
        <v>31</v>
      </c>
      <c r="B41" s="4">
        <v>1170</v>
      </c>
      <c r="C41" s="4">
        <v>1783</v>
      </c>
      <c r="D41" s="4">
        <f t="shared" si="9"/>
        <v>2953</v>
      </c>
      <c r="E41" s="8">
        <f t="shared" si="2"/>
        <v>39.62</v>
      </c>
      <c r="F41" s="8">
        <f t="shared" si="3"/>
        <v>60.38</v>
      </c>
      <c r="G41" s="4">
        <v>152</v>
      </c>
      <c r="H41" s="4">
        <v>56</v>
      </c>
      <c r="I41" s="4">
        <f t="shared" si="8"/>
        <v>208</v>
      </c>
      <c r="J41" s="8">
        <f t="shared" si="4"/>
        <v>73.08</v>
      </c>
      <c r="K41" s="8">
        <f t="shared" si="5"/>
        <v>26.92</v>
      </c>
      <c r="L41" s="8">
        <f t="shared" si="6"/>
        <v>33.46</v>
      </c>
      <c r="M41" s="8">
        <f t="shared" si="7"/>
        <v>72</v>
      </c>
      <c r="N41" s="11"/>
      <c r="O41" s="11"/>
      <c r="P41" s="10"/>
      <c r="Q41" s="10"/>
      <c r="R41" s="10"/>
      <c r="S41" s="10"/>
      <c r="T41" s="10"/>
      <c r="U41" s="11"/>
      <c r="V41" s="10"/>
      <c r="W41" s="10"/>
      <c r="X41" s="10"/>
    </row>
    <row r="42" spans="1:24" ht="12.75">
      <c r="A42" s="6" t="s">
        <v>74</v>
      </c>
      <c r="B42" s="6">
        <v>517</v>
      </c>
      <c r="C42" s="6">
        <v>390</v>
      </c>
      <c r="D42" s="6">
        <f t="shared" si="9"/>
        <v>907</v>
      </c>
      <c r="E42" s="3">
        <f t="shared" si="2"/>
        <v>57</v>
      </c>
      <c r="F42" s="3">
        <f t="shared" si="3"/>
        <v>43</v>
      </c>
      <c r="G42" s="6">
        <v>84</v>
      </c>
      <c r="H42" s="6">
        <v>57</v>
      </c>
      <c r="I42" s="6">
        <f t="shared" si="8"/>
        <v>141</v>
      </c>
      <c r="J42" s="3">
        <f t="shared" si="4"/>
        <v>59.57</v>
      </c>
      <c r="K42" s="3">
        <f t="shared" si="5"/>
        <v>40.43</v>
      </c>
      <c r="L42" s="3">
        <f t="shared" si="6"/>
        <v>2.57</v>
      </c>
      <c r="M42" s="3">
        <f t="shared" si="7"/>
        <v>5</v>
      </c>
      <c r="N42" s="11"/>
      <c r="O42" s="11"/>
      <c r="P42" s="10"/>
      <c r="Q42" s="10"/>
      <c r="R42" s="10"/>
      <c r="S42" s="10"/>
      <c r="T42" s="10"/>
      <c r="U42" s="11"/>
      <c r="V42" s="10"/>
      <c r="W42" s="10"/>
      <c r="X42" s="10"/>
    </row>
    <row r="43" spans="1:24" ht="12.75">
      <c r="A43" s="4" t="s">
        <v>1</v>
      </c>
      <c r="B43" s="4">
        <v>756</v>
      </c>
      <c r="C43" s="4">
        <v>924</v>
      </c>
      <c r="D43" s="4">
        <f t="shared" si="9"/>
        <v>1680</v>
      </c>
      <c r="E43" s="8">
        <f t="shared" si="2"/>
        <v>45</v>
      </c>
      <c r="F43" s="8">
        <f t="shared" si="3"/>
        <v>55</v>
      </c>
      <c r="G43" s="4">
        <v>133</v>
      </c>
      <c r="H43" s="4">
        <v>41</v>
      </c>
      <c r="I43" s="4">
        <f t="shared" si="8"/>
        <v>174</v>
      </c>
      <c r="J43" s="8">
        <f t="shared" si="4"/>
        <v>76.44</v>
      </c>
      <c r="K43" s="8">
        <f t="shared" si="5"/>
        <v>23.56</v>
      </c>
      <c r="L43" s="8">
        <f t="shared" si="6"/>
        <v>31.44</v>
      </c>
      <c r="M43" s="8">
        <f t="shared" si="7"/>
        <v>56</v>
      </c>
      <c r="N43" s="11"/>
      <c r="O43" s="11"/>
      <c r="P43" s="10"/>
      <c r="Q43" s="10"/>
      <c r="R43" s="10"/>
      <c r="S43" s="10"/>
      <c r="T43" s="10"/>
      <c r="U43" s="11"/>
      <c r="V43" s="10"/>
      <c r="W43" s="10"/>
      <c r="X43" s="10"/>
    </row>
    <row r="44" spans="1:24" ht="12.75">
      <c r="A44" s="5" t="s">
        <v>82</v>
      </c>
      <c r="B44" s="5">
        <v>322</v>
      </c>
      <c r="C44" s="5">
        <v>518</v>
      </c>
      <c r="D44" s="5">
        <f t="shared" si="9"/>
        <v>840</v>
      </c>
      <c r="E44" s="7">
        <f t="shared" si="2"/>
        <v>38.33</v>
      </c>
      <c r="F44" s="7">
        <f t="shared" si="3"/>
        <v>61.67</v>
      </c>
      <c r="G44" s="5">
        <v>31</v>
      </c>
      <c r="H44" s="5">
        <v>48</v>
      </c>
      <c r="I44" s="5">
        <f t="shared" si="8"/>
        <v>79</v>
      </c>
      <c r="J44" s="7">
        <f t="shared" si="4"/>
        <v>39.24</v>
      </c>
      <c r="K44" s="7">
        <f t="shared" si="5"/>
        <v>60.76</v>
      </c>
      <c r="L44" s="7">
        <f t="shared" si="6"/>
        <v>0.91</v>
      </c>
      <c r="M44" s="7">
        <f t="shared" si="7"/>
        <v>2</v>
      </c>
      <c r="N44" s="11"/>
      <c r="O44" s="11"/>
      <c r="P44" s="10"/>
      <c r="Q44" s="10"/>
      <c r="R44" s="10"/>
      <c r="S44" s="10"/>
      <c r="T44" s="10"/>
      <c r="U44" s="11"/>
      <c r="V44" s="10"/>
      <c r="W44" s="10"/>
      <c r="X44" s="10"/>
    </row>
    <row r="45" spans="1:24" ht="12.75">
      <c r="A45" s="8" t="s">
        <v>23</v>
      </c>
      <c r="B45" s="8">
        <v>1713</v>
      </c>
      <c r="C45" s="8">
        <v>2746</v>
      </c>
      <c r="D45" s="8">
        <v>4459</v>
      </c>
      <c r="E45" s="8">
        <v>38.42</v>
      </c>
      <c r="F45" s="8">
        <v>61.58</v>
      </c>
      <c r="G45" s="8">
        <v>166</v>
      </c>
      <c r="H45" s="8">
        <v>71</v>
      </c>
      <c r="I45" s="8">
        <v>237</v>
      </c>
      <c r="J45" s="8">
        <v>70.04</v>
      </c>
      <c r="K45" s="8">
        <v>29.96</v>
      </c>
      <c r="L45" s="8">
        <v>31.62</v>
      </c>
      <c r="M45" s="8">
        <v>77</v>
      </c>
      <c r="N45" s="11"/>
      <c r="O45" s="11"/>
      <c r="P45" s="10"/>
      <c r="Q45" s="10"/>
      <c r="R45" s="10"/>
      <c r="S45" s="10"/>
      <c r="T45" s="10"/>
      <c r="U45" s="11"/>
      <c r="V45" s="10"/>
      <c r="W45" s="10"/>
      <c r="X45" s="10"/>
    </row>
    <row r="46" spans="1:24" ht="12.75">
      <c r="A46" s="6" t="s">
        <v>34</v>
      </c>
      <c r="B46" s="6">
        <v>4022</v>
      </c>
      <c r="C46" s="6">
        <v>4345</v>
      </c>
      <c r="D46" s="6">
        <f t="shared" si="9"/>
        <v>8367</v>
      </c>
      <c r="E46" s="3">
        <f t="shared" si="2"/>
        <v>48.07</v>
      </c>
      <c r="F46" s="3">
        <f t="shared" si="3"/>
        <v>51.93</v>
      </c>
      <c r="G46" s="6">
        <v>174</v>
      </c>
      <c r="H46" s="6">
        <v>92</v>
      </c>
      <c r="I46" s="6">
        <f t="shared" si="8"/>
        <v>266</v>
      </c>
      <c r="J46" s="3">
        <f t="shared" si="4"/>
        <v>65.41</v>
      </c>
      <c r="K46" s="3">
        <f t="shared" si="5"/>
        <v>34.59</v>
      </c>
      <c r="L46" s="3">
        <f t="shared" si="6"/>
        <v>17.34</v>
      </c>
      <c r="M46" s="3">
        <f t="shared" si="7"/>
        <v>49</v>
      </c>
      <c r="N46" s="11"/>
      <c r="O46" s="11"/>
      <c r="P46" s="10"/>
      <c r="Q46" s="10"/>
      <c r="R46" s="10"/>
      <c r="S46" s="10"/>
      <c r="T46" s="10"/>
      <c r="U46" s="11"/>
      <c r="V46" s="10"/>
      <c r="W46" s="10"/>
      <c r="X46" s="10"/>
    </row>
    <row r="47" spans="1:24" ht="12.75">
      <c r="A47" s="4" t="s">
        <v>35</v>
      </c>
      <c r="B47" s="4">
        <v>2918</v>
      </c>
      <c r="C47" s="4">
        <v>5757</v>
      </c>
      <c r="D47" s="4">
        <f t="shared" si="9"/>
        <v>8675</v>
      </c>
      <c r="E47" s="8">
        <f t="shared" si="2"/>
        <v>33.64</v>
      </c>
      <c r="F47" s="8">
        <f t="shared" si="3"/>
        <v>66.36</v>
      </c>
      <c r="G47" s="4">
        <v>189</v>
      </c>
      <c r="H47" s="4">
        <v>116</v>
      </c>
      <c r="I47" s="4">
        <f t="shared" si="8"/>
        <v>305</v>
      </c>
      <c r="J47" s="8">
        <f t="shared" si="4"/>
        <v>61.97</v>
      </c>
      <c r="K47" s="8">
        <f t="shared" si="5"/>
        <v>38.03</v>
      </c>
      <c r="L47" s="8">
        <f t="shared" si="6"/>
        <v>28.33</v>
      </c>
      <c r="M47" s="8">
        <f t="shared" si="7"/>
        <v>89</v>
      </c>
      <c r="N47" s="11"/>
      <c r="O47" s="11"/>
      <c r="P47" s="10"/>
      <c r="Q47" s="10"/>
      <c r="R47" s="10"/>
      <c r="S47" s="10"/>
      <c r="T47" s="10"/>
      <c r="U47" s="11"/>
      <c r="V47" s="10"/>
      <c r="W47" s="10"/>
      <c r="X47" s="10"/>
    </row>
    <row r="48" spans="1:24" ht="12.75">
      <c r="A48" s="6" t="s">
        <v>27</v>
      </c>
      <c r="B48" s="6">
        <v>1318</v>
      </c>
      <c r="C48" s="6">
        <v>2080</v>
      </c>
      <c r="D48" s="6">
        <f t="shared" si="9"/>
        <v>3398</v>
      </c>
      <c r="E48" s="3">
        <f t="shared" si="2"/>
        <v>38.79</v>
      </c>
      <c r="F48" s="3">
        <f t="shared" si="3"/>
        <v>61.21</v>
      </c>
      <c r="G48" s="6">
        <v>120</v>
      </c>
      <c r="H48" s="6">
        <v>130</v>
      </c>
      <c r="I48" s="6">
        <f t="shared" si="8"/>
        <v>250</v>
      </c>
      <c r="J48" s="3">
        <f t="shared" si="4"/>
        <v>48</v>
      </c>
      <c r="K48" s="3">
        <f t="shared" si="5"/>
        <v>52</v>
      </c>
      <c r="L48" s="3">
        <f t="shared" si="6"/>
        <v>9.21</v>
      </c>
      <c r="M48" s="3">
        <f t="shared" si="7"/>
        <v>26</v>
      </c>
      <c r="N48" s="11"/>
      <c r="O48" s="11"/>
      <c r="P48" s="10"/>
      <c r="Q48" s="10"/>
      <c r="R48" s="10"/>
      <c r="S48" s="10"/>
      <c r="T48" s="10"/>
      <c r="U48" s="11"/>
      <c r="V48" s="10"/>
      <c r="W48" s="10"/>
      <c r="X48" s="10"/>
    </row>
    <row r="49" spans="1:24" ht="12.75">
      <c r="A49" s="4" t="s">
        <v>30</v>
      </c>
      <c r="B49" s="4">
        <v>791</v>
      </c>
      <c r="C49" s="4">
        <v>1616</v>
      </c>
      <c r="D49" s="4">
        <f t="shared" si="9"/>
        <v>2407</v>
      </c>
      <c r="E49" s="8">
        <f t="shared" si="2"/>
        <v>32.86</v>
      </c>
      <c r="F49" s="8">
        <f t="shared" si="3"/>
        <v>67.14</v>
      </c>
      <c r="G49" s="4">
        <v>179</v>
      </c>
      <c r="H49" s="4">
        <v>121</v>
      </c>
      <c r="I49" s="4">
        <f t="shared" si="8"/>
        <v>300</v>
      </c>
      <c r="J49" s="8">
        <f t="shared" si="4"/>
        <v>59.67</v>
      </c>
      <c r="K49" s="8">
        <f t="shared" si="5"/>
        <v>40.33</v>
      </c>
      <c r="L49" s="8">
        <f t="shared" si="6"/>
        <v>26.81</v>
      </c>
      <c r="M49" s="8">
        <f t="shared" si="7"/>
        <v>83</v>
      </c>
      <c r="N49" s="11"/>
      <c r="O49" s="11"/>
      <c r="P49" s="10"/>
      <c r="Q49" s="10"/>
      <c r="R49" s="10"/>
      <c r="S49" s="10"/>
      <c r="T49" s="10"/>
      <c r="U49" s="11"/>
      <c r="V49" s="10"/>
      <c r="W49" s="10"/>
      <c r="X49" s="10"/>
    </row>
    <row r="50" spans="1:24" ht="12.75">
      <c r="A50" s="6" t="s">
        <v>28</v>
      </c>
      <c r="B50" s="6">
        <v>2942</v>
      </c>
      <c r="C50" s="6">
        <v>3763</v>
      </c>
      <c r="D50" s="6">
        <f t="shared" si="9"/>
        <v>6705</v>
      </c>
      <c r="E50" s="3">
        <f t="shared" si="2"/>
        <v>43.88</v>
      </c>
      <c r="F50" s="3">
        <f t="shared" si="3"/>
        <v>56.12</v>
      </c>
      <c r="G50" s="6">
        <v>189</v>
      </c>
      <c r="H50" s="6">
        <v>136</v>
      </c>
      <c r="I50" s="6">
        <f t="shared" si="8"/>
        <v>325</v>
      </c>
      <c r="J50" s="3">
        <f t="shared" si="4"/>
        <v>58.15</v>
      </c>
      <c r="K50" s="3">
        <f t="shared" si="5"/>
        <v>41.85</v>
      </c>
      <c r="L50" s="3">
        <f t="shared" si="6"/>
        <v>14.27</v>
      </c>
      <c r="M50" s="3">
        <f t="shared" si="7"/>
        <v>50</v>
      </c>
      <c r="N50" s="11"/>
      <c r="O50" s="11"/>
      <c r="P50" s="10"/>
      <c r="Q50" s="10"/>
      <c r="R50" s="10"/>
      <c r="S50" s="10"/>
      <c r="T50" s="10"/>
      <c r="U50" s="11"/>
      <c r="V50" s="10"/>
      <c r="W50" s="10"/>
      <c r="X50" s="10"/>
    </row>
    <row r="51" spans="1:24" ht="12.75">
      <c r="A51" s="4" t="s">
        <v>62</v>
      </c>
      <c r="B51" s="4">
        <v>226</v>
      </c>
      <c r="C51" s="4">
        <v>534</v>
      </c>
      <c r="D51" s="4">
        <f t="shared" si="9"/>
        <v>760</v>
      </c>
      <c r="E51" s="8">
        <f t="shared" si="2"/>
        <v>29.74</v>
      </c>
      <c r="F51" s="8">
        <f t="shared" si="3"/>
        <v>70.26</v>
      </c>
      <c r="G51" s="4">
        <v>78</v>
      </c>
      <c r="H51" s="4">
        <v>60</v>
      </c>
      <c r="I51" s="4">
        <f t="shared" si="8"/>
        <v>138</v>
      </c>
      <c r="J51" s="8">
        <f t="shared" si="4"/>
        <v>56.52</v>
      </c>
      <c r="K51" s="8">
        <f t="shared" si="5"/>
        <v>43.48</v>
      </c>
      <c r="L51" s="8">
        <f t="shared" si="6"/>
        <v>26.78</v>
      </c>
      <c r="M51" s="8">
        <f t="shared" si="7"/>
        <v>38</v>
      </c>
      <c r="N51" s="11"/>
      <c r="O51" s="11"/>
      <c r="P51" s="10"/>
      <c r="Q51" s="10"/>
      <c r="R51" s="10"/>
      <c r="S51" s="10"/>
      <c r="T51" s="10"/>
      <c r="U51" s="11"/>
      <c r="V51" s="10"/>
      <c r="W51" s="10"/>
      <c r="X51" s="10"/>
    </row>
    <row r="52" spans="1:24" ht="12.75">
      <c r="A52" s="4" t="s">
        <v>88</v>
      </c>
      <c r="B52" s="4">
        <v>419</v>
      </c>
      <c r="C52" s="4">
        <v>364</v>
      </c>
      <c r="D52" s="4">
        <f t="shared" si="9"/>
        <v>783</v>
      </c>
      <c r="E52" s="8">
        <f t="shared" si="2"/>
        <v>53.51</v>
      </c>
      <c r="F52" s="8">
        <f t="shared" si="3"/>
        <v>46.49</v>
      </c>
      <c r="G52" s="4">
        <v>97</v>
      </c>
      <c r="H52" s="4">
        <v>25</v>
      </c>
      <c r="I52" s="4">
        <f t="shared" si="8"/>
        <v>122</v>
      </c>
      <c r="J52" s="8">
        <f t="shared" si="4"/>
        <v>79.51</v>
      </c>
      <c r="K52" s="8">
        <f t="shared" si="5"/>
        <v>20.49</v>
      </c>
      <c r="L52" s="8">
        <f t="shared" si="6"/>
        <v>26</v>
      </c>
      <c r="M52" s="8">
        <f t="shared" si="7"/>
        <v>33</v>
      </c>
      <c r="N52" s="11"/>
      <c r="O52" s="11"/>
      <c r="P52" s="10"/>
      <c r="Q52" s="10"/>
      <c r="R52" s="10"/>
      <c r="S52" s="10"/>
      <c r="T52" s="10"/>
      <c r="U52" s="11"/>
      <c r="V52" s="10"/>
      <c r="W52" s="10"/>
      <c r="X52" s="10"/>
    </row>
    <row r="53" spans="1:24" ht="12.75">
      <c r="A53" s="4" t="s">
        <v>61</v>
      </c>
      <c r="B53" s="4">
        <v>1643</v>
      </c>
      <c r="C53" s="4">
        <v>2286</v>
      </c>
      <c r="D53" s="4">
        <f t="shared" si="9"/>
        <v>3929</v>
      </c>
      <c r="E53" s="8">
        <f t="shared" si="2"/>
        <v>41.82</v>
      </c>
      <c r="F53" s="8">
        <f t="shared" si="3"/>
        <v>58.18</v>
      </c>
      <c r="G53" s="4">
        <v>229</v>
      </c>
      <c r="H53" s="4">
        <v>121</v>
      </c>
      <c r="I53" s="4">
        <f t="shared" si="8"/>
        <v>350</v>
      </c>
      <c r="J53" s="8">
        <f t="shared" si="4"/>
        <v>65.43</v>
      </c>
      <c r="K53" s="8">
        <f t="shared" si="5"/>
        <v>34.57</v>
      </c>
      <c r="L53" s="8">
        <f t="shared" si="6"/>
        <v>23.61</v>
      </c>
      <c r="M53" s="8">
        <f t="shared" si="7"/>
        <v>86</v>
      </c>
      <c r="N53" s="11"/>
      <c r="O53" s="11"/>
      <c r="P53" s="10"/>
      <c r="Q53" s="10"/>
      <c r="R53" s="10"/>
      <c r="S53" s="10"/>
      <c r="T53" s="10"/>
      <c r="U53" s="11"/>
      <c r="V53" s="10"/>
      <c r="W53" s="10"/>
      <c r="X53" s="10"/>
    </row>
    <row r="54" spans="1:24" ht="12.75">
      <c r="A54" s="6" t="s">
        <v>60</v>
      </c>
      <c r="B54" s="6">
        <v>232</v>
      </c>
      <c r="C54" s="6">
        <v>438</v>
      </c>
      <c r="D54" s="6">
        <f t="shared" si="9"/>
        <v>670</v>
      </c>
      <c r="E54" s="3">
        <f t="shared" si="2"/>
        <v>34.63</v>
      </c>
      <c r="F54" s="3">
        <f t="shared" si="3"/>
        <v>65.37</v>
      </c>
      <c r="G54" s="6">
        <v>15</v>
      </c>
      <c r="H54" s="6">
        <v>22</v>
      </c>
      <c r="I54" s="6">
        <f t="shared" si="8"/>
        <v>37</v>
      </c>
      <c r="J54" s="3">
        <f t="shared" si="4"/>
        <v>40.54</v>
      </c>
      <c r="K54" s="3">
        <f t="shared" si="5"/>
        <v>59.46</v>
      </c>
      <c r="L54" s="3">
        <f t="shared" si="6"/>
        <v>5.91</v>
      </c>
      <c r="M54" s="3">
        <f t="shared" si="7"/>
        <v>3</v>
      </c>
      <c r="N54" s="11"/>
      <c r="O54" s="11"/>
      <c r="P54" s="10"/>
      <c r="Q54" s="10"/>
      <c r="R54" s="10"/>
      <c r="S54" s="10"/>
      <c r="T54" s="10"/>
      <c r="U54" s="11"/>
      <c r="V54" s="10"/>
      <c r="W54" s="10"/>
      <c r="X54" s="10"/>
    </row>
    <row r="55" spans="1:24" ht="12.75">
      <c r="A55" s="6" t="s">
        <v>71</v>
      </c>
      <c r="B55" s="6">
        <v>376</v>
      </c>
      <c r="C55" s="6">
        <v>594</v>
      </c>
      <c r="D55" s="6">
        <f t="shared" si="9"/>
        <v>970</v>
      </c>
      <c r="E55" s="3">
        <f t="shared" si="2"/>
        <v>38.76</v>
      </c>
      <c r="F55" s="3">
        <f t="shared" si="3"/>
        <v>61.24</v>
      </c>
      <c r="G55" s="6">
        <v>71</v>
      </c>
      <c r="H55" s="6">
        <v>64</v>
      </c>
      <c r="I55" s="6">
        <f t="shared" si="8"/>
        <v>135</v>
      </c>
      <c r="J55" s="3">
        <f t="shared" si="4"/>
        <v>52.59</v>
      </c>
      <c r="K55" s="3">
        <f t="shared" si="5"/>
        <v>47.41</v>
      </c>
      <c r="L55" s="3">
        <f t="shared" si="6"/>
        <v>13.83</v>
      </c>
      <c r="M55" s="3">
        <f t="shared" si="7"/>
        <v>20</v>
      </c>
      <c r="N55" s="11"/>
      <c r="O55" s="11"/>
      <c r="P55" s="10"/>
      <c r="Q55" s="10"/>
      <c r="R55" s="10"/>
      <c r="S55" s="10"/>
      <c r="T55" s="10"/>
      <c r="U55" s="11"/>
      <c r="V55" s="10"/>
      <c r="W55" s="10"/>
      <c r="X55" s="10"/>
    </row>
    <row r="56" spans="1:24" ht="12.75">
      <c r="A56" s="6" t="s">
        <v>92</v>
      </c>
      <c r="B56" s="6">
        <v>303</v>
      </c>
      <c r="C56" s="6">
        <v>351</v>
      </c>
      <c r="D56" s="6">
        <f t="shared" si="9"/>
        <v>654</v>
      </c>
      <c r="E56" s="3">
        <f t="shared" si="2"/>
        <v>46.33</v>
      </c>
      <c r="F56" s="3">
        <f t="shared" si="3"/>
        <v>53.67</v>
      </c>
      <c r="G56" s="6">
        <v>140</v>
      </c>
      <c r="H56" s="6">
        <v>93</v>
      </c>
      <c r="I56" s="6">
        <f t="shared" si="8"/>
        <v>233</v>
      </c>
      <c r="J56" s="3">
        <f t="shared" si="4"/>
        <v>60.09</v>
      </c>
      <c r="K56" s="3">
        <f t="shared" si="5"/>
        <v>39.91</v>
      </c>
      <c r="L56" s="3">
        <f t="shared" si="6"/>
        <v>13.76</v>
      </c>
      <c r="M56" s="3">
        <f t="shared" si="7"/>
        <v>34</v>
      </c>
      <c r="N56" s="11"/>
      <c r="O56" s="11"/>
      <c r="P56" s="10"/>
      <c r="Q56" s="10"/>
      <c r="R56" s="10"/>
      <c r="S56" s="10"/>
      <c r="T56" s="10"/>
      <c r="U56" s="11"/>
      <c r="V56" s="10"/>
      <c r="W56" s="10"/>
      <c r="X56" s="10"/>
    </row>
    <row r="57" spans="1:24" ht="12.75">
      <c r="A57" s="3" t="s">
        <v>10</v>
      </c>
      <c r="B57" s="6">
        <v>1221</v>
      </c>
      <c r="C57" s="6">
        <v>1498</v>
      </c>
      <c r="D57" s="6">
        <f t="shared" si="9"/>
        <v>2719</v>
      </c>
      <c r="E57" s="3">
        <f t="shared" si="2"/>
        <v>44.91</v>
      </c>
      <c r="F57" s="3">
        <f t="shared" si="3"/>
        <v>55.09</v>
      </c>
      <c r="G57" s="6">
        <v>175</v>
      </c>
      <c r="H57" s="6">
        <v>97</v>
      </c>
      <c r="I57" s="6">
        <f t="shared" si="8"/>
        <v>272</v>
      </c>
      <c r="J57" s="3">
        <f t="shared" si="4"/>
        <v>64.34</v>
      </c>
      <c r="K57" s="3">
        <f t="shared" si="5"/>
        <v>35.66</v>
      </c>
      <c r="L57" s="3">
        <f t="shared" si="6"/>
        <v>19.43</v>
      </c>
      <c r="M57" s="3">
        <f t="shared" si="7"/>
        <v>56</v>
      </c>
      <c r="N57" s="11"/>
      <c r="O57" s="11"/>
      <c r="P57" s="10"/>
      <c r="Q57" s="10"/>
      <c r="R57" s="10"/>
      <c r="S57" s="10"/>
      <c r="T57" s="10"/>
      <c r="U57" s="11"/>
      <c r="V57" s="10"/>
      <c r="W57" s="10"/>
      <c r="X57" s="10"/>
    </row>
    <row r="58" spans="1:24" ht="12.75">
      <c r="A58" s="4" t="s">
        <v>75</v>
      </c>
      <c r="B58" s="4">
        <v>864</v>
      </c>
      <c r="C58" s="4">
        <v>1416</v>
      </c>
      <c r="D58" s="4">
        <f t="shared" si="9"/>
        <v>2280</v>
      </c>
      <c r="E58" s="8">
        <f t="shared" si="2"/>
        <v>37.89</v>
      </c>
      <c r="F58" s="8">
        <f t="shared" si="3"/>
        <v>62.11</v>
      </c>
      <c r="G58" s="4">
        <v>132</v>
      </c>
      <c r="H58" s="4">
        <v>84</v>
      </c>
      <c r="I58" s="4">
        <f t="shared" si="8"/>
        <v>216</v>
      </c>
      <c r="J58" s="8">
        <f t="shared" si="4"/>
        <v>61.11</v>
      </c>
      <c r="K58" s="8">
        <f t="shared" si="5"/>
        <v>38.89</v>
      </c>
      <c r="L58" s="8">
        <f t="shared" si="6"/>
        <v>23.22</v>
      </c>
      <c r="M58" s="8">
        <f t="shared" si="7"/>
        <v>52</v>
      </c>
      <c r="N58" s="11"/>
      <c r="O58" s="11"/>
      <c r="P58" s="10"/>
      <c r="Q58" s="10"/>
      <c r="R58" s="10"/>
      <c r="S58" s="10"/>
      <c r="T58" s="10"/>
      <c r="U58" s="11"/>
      <c r="V58" s="10"/>
      <c r="W58" s="10"/>
      <c r="X58" s="10"/>
    </row>
    <row r="59" spans="1:24" ht="12.75">
      <c r="A59" s="6" t="s">
        <v>45</v>
      </c>
      <c r="B59" s="6">
        <v>1639</v>
      </c>
      <c r="C59" s="6">
        <v>2249</v>
      </c>
      <c r="D59" s="6">
        <f t="shared" si="9"/>
        <v>3888</v>
      </c>
      <c r="E59" s="3">
        <f t="shared" si="2"/>
        <v>42.16</v>
      </c>
      <c r="F59" s="3">
        <f t="shared" si="3"/>
        <v>57.84</v>
      </c>
      <c r="G59" s="6">
        <v>170</v>
      </c>
      <c r="H59" s="6">
        <v>111</v>
      </c>
      <c r="I59" s="6">
        <f t="shared" si="8"/>
        <v>281</v>
      </c>
      <c r="J59" s="3">
        <f t="shared" si="4"/>
        <v>60.5</v>
      </c>
      <c r="K59" s="3">
        <f t="shared" si="5"/>
        <v>39.5</v>
      </c>
      <c r="L59" s="3">
        <f t="shared" si="6"/>
        <v>18.34</v>
      </c>
      <c r="M59" s="3">
        <f t="shared" si="7"/>
        <v>54</v>
      </c>
      <c r="N59" s="11"/>
      <c r="O59" s="11"/>
      <c r="P59" s="10"/>
      <c r="Q59" s="10"/>
      <c r="R59" s="10"/>
      <c r="S59" s="10"/>
      <c r="T59" s="10"/>
      <c r="U59" s="11"/>
      <c r="V59" s="10"/>
      <c r="W59" s="10"/>
      <c r="X59" s="10"/>
    </row>
    <row r="60" spans="1:24" ht="12.75">
      <c r="A60" s="4" t="s">
        <v>19</v>
      </c>
      <c r="B60" s="4">
        <v>2580</v>
      </c>
      <c r="C60" s="4">
        <v>4026</v>
      </c>
      <c r="D60" s="4">
        <f t="shared" si="9"/>
        <v>6606</v>
      </c>
      <c r="E60" s="8">
        <f t="shared" si="2"/>
        <v>39.06</v>
      </c>
      <c r="F60" s="8">
        <f t="shared" si="3"/>
        <v>60.94</v>
      </c>
      <c r="G60" s="4">
        <v>198</v>
      </c>
      <c r="H60" s="4">
        <v>108</v>
      </c>
      <c r="I60" s="4">
        <f t="shared" si="8"/>
        <v>306</v>
      </c>
      <c r="J60" s="8">
        <f t="shared" si="4"/>
        <v>64.71</v>
      </c>
      <c r="K60" s="8">
        <f t="shared" si="5"/>
        <v>35.29</v>
      </c>
      <c r="L60" s="8">
        <f t="shared" si="6"/>
        <v>25.65</v>
      </c>
      <c r="M60" s="8">
        <f t="shared" si="7"/>
        <v>82</v>
      </c>
      <c r="N60" s="11"/>
      <c r="O60" s="11"/>
      <c r="P60" s="10"/>
      <c r="Q60" s="10"/>
      <c r="R60" s="10"/>
      <c r="S60" s="10"/>
      <c r="T60" s="10"/>
      <c r="U60" s="11"/>
      <c r="V60" s="10"/>
      <c r="W60" s="10"/>
      <c r="X60" s="10"/>
    </row>
    <row r="61" spans="1:24" ht="12.75">
      <c r="A61" s="6" t="s">
        <v>20</v>
      </c>
      <c r="B61" s="6">
        <v>708</v>
      </c>
      <c r="C61" s="6">
        <v>1497</v>
      </c>
      <c r="D61" s="6">
        <f t="shared" si="9"/>
        <v>2205</v>
      </c>
      <c r="E61" s="3">
        <f t="shared" si="2"/>
        <v>32.11</v>
      </c>
      <c r="F61" s="3">
        <f t="shared" si="3"/>
        <v>67.89</v>
      </c>
      <c r="G61" s="6">
        <v>15</v>
      </c>
      <c r="H61" s="6">
        <v>15</v>
      </c>
      <c r="I61" s="6">
        <f t="shared" si="8"/>
        <v>30</v>
      </c>
      <c r="J61" s="3">
        <f t="shared" si="4"/>
        <v>50</v>
      </c>
      <c r="K61" s="3">
        <f t="shared" si="5"/>
        <v>50</v>
      </c>
      <c r="L61" s="3">
        <f t="shared" si="6"/>
        <v>17.89</v>
      </c>
      <c r="M61" s="3">
        <f t="shared" si="7"/>
        <v>6</v>
      </c>
      <c r="N61" s="11"/>
      <c r="O61" s="11"/>
      <c r="P61" s="10"/>
      <c r="Q61" s="10"/>
      <c r="R61" s="10"/>
      <c r="S61" s="10"/>
      <c r="T61" s="10"/>
      <c r="U61" s="11"/>
      <c r="V61" s="10"/>
      <c r="W61" s="10"/>
      <c r="X61" s="10"/>
    </row>
    <row r="62" spans="1:24" ht="12.75">
      <c r="A62" s="6" t="s">
        <v>89</v>
      </c>
      <c r="B62" s="6">
        <v>126</v>
      </c>
      <c r="C62" s="6">
        <v>160</v>
      </c>
      <c r="D62" s="6">
        <f t="shared" si="9"/>
        <v>286</v>
      </c>
      <c r="E62" s="3">
        <f t="shared" si="2"/>
        <v>44.06</v>
      </c>
      <c r="F62" s="3">
        <f t="shared" si="3"/>
        <v>55.94</v>
      </c>
      <c r="G62" s="6">
        <v>29</v>
      </c>
      <c r="H62" s="6">
        <v>22</v>
      </c>
      <c r="I62" s="6">
        <f t="shared" si="8"/>
        <v>51</v>
      </c>
      <c r="J62" s="3">
        <f t="shared" si="4"/>
        <v>56.86</v>
      </c>
      <c r="K62" s="3">
        <f t="shared" si="5"/>
        <v>43.14</v>
      </c>
      <c r="L62" s="3">
        <f t="shared" si="6"/>
        <v>12.8</v>
      </c>
      <c r="M62" s="3">
        <f t="shared" si="7"/>
        <v>7</v>
      </c>
      <c r="N62" s="11"/>
      <c r="O62" s="11"/>
      <c r="P62" s="10"/>
      <c r="Q62" s="10"/>
      <c r="R62" s="10"/>
      <c r="S62" s="10"/>
      <c r="T62" s="10"/>
      <c r="U62" s="11"/>
      <c r="V62" s="10"/>
      <c r="W62" s="10"/>
      <c r="X62" s="10"/>
    </row>
    <row r="63" spans="1:24" ht="12.75">
      <c r="A63" s="6" t="s">
        <v>76</v>
      </c>
      <c r="B63" s="6">
        <v>571</v>
      </c>
      <c r="C63" s="6">
        <v>572</v>
      </c>
      <c r="D63" s="6">
        <f t="shared" si="9"/>
        <v>1143</v>
      </c>
      <c r="E63" s="3">
        <f t="shared" si="2"/>
        <v>49.96</v>
      </c>
      <c r="F63" s="3">
        <f t="shared" si="3"/>
        <v>50.04</v>
      </c>
      <c r="G63" s="6">
        <v>137</v>
      </c>
      <c r="H63" s="6">
        <v>78</v>
      </c>
      <c r="I63" s="6">
        <f t="shared" si="8"/>
        <v>215</v>
      </c>
      <c r="J63" s="3">
        <f t="shared" si="4"/>
        <v>63.72</v>
      </c>
      <c r="K63" s="3">
        <f t="shared" si="5"/>
        <v>36.28</v>
      </c>
      <c r="L63" s="3">
        <f t="shared" si="6"/>
        <v>13.76</v>
      </c>
      <c r="M63" s="3">
        <f t="shared" si="7"/>
        <v>32</v>
      </c>
      <c r="N63" s="11"/>
      <c r="O63" s="11"/>
      <c r="P63" s="10"/>
      <c r="Q63" s="10"/>
      <c r="R63" s="10"/>
      <c r="S63" s="10"/>
      <c r="T63" s="10"/>
      <c r="U63" s="11"/>
      <c r="V63" s="10"/>
      <c r="W63" s="10"/>
      <c r="X63" s="10"/>
    </row>
    <row r="64" spans="1:24" ht="12.75">
      <c r="A64" s="4" t="s">
        <v>46</v>
      </c>
      <c r="B64" s="4">
        <v>2507</v>
      </c>
      <c r="C64" s="4">
        <v>4605</v>
      </c>
      <c r="D64" s="4">
        <f t="shared" si="9"/>
        <v>7112</v>
      </c>
      <c r="E64" s="8">
        <f t="shared" si="2"/>
        <v>35.25</v>
      </c>
      <c r="F64" s="8">
        <f t="shared" si="3"/>
        <v>64.75</v>
      </c>
      <c r="G64" s="4">
        <v>152</v>
      </c>
      <c r="H64" s="4">
        <v>78</v>
      </c>
      <c r="I64" s="4">
        <f t="shared" si="8"/>
        <v>230</v>
      </c>
      <c r="J64" s="8">
        <f t="shared" si="4"/>
        <v>66.09</v>
      </c>
      <c r="K64" s="8">
        <f t="shared" si="5"/>
        <v>33.91</v>
      </c>
      <c r="L64" s="8">
        <f t="shared" si="6"/>
        <v>30.84</v>
      </c>
      <c r="M64" s="8">
        <f t="shared" si="7"/>
        <v>73</v>
      </c>
      <c r="N64" s="11"/>
      <c r="O64" s="11"/>
      <c r="P64" s="10"/>
      <c r="Q64" s="10"/>
      <c r="R64" s="10"/>
      <c r="S64" s="10"/>
      <c r="T64" s="10"/>
      <c r="U64" s="11"/>
      <c r="V64" s="10"/>
      <c r="W64" s="10"/>
      <c r="X64" s="10"/>
    </row>
    <row r="65" spans="1:24" ht="12.75">
      <c r="A65" s="6" t="s">
        <v>53</v>
      </c>
      <c r="B65" s="6">
        <v>3243</v>
      </c>
      <c r="C65" s="6">
        <v>4496</v>
      </c>
      <c r="D65" s="6">
        <f t="shared" si="9"/>
        <v>7739</v>
      </c>
      <c r="E65" s="3">
        <f t="shared" si="2"/>
        <v>41.9</v>
      </c>
      <c r="F65" s="3">
        <f t="shared" si="3"/>
        <v>58.1</v>
      </c>
      <c r="G65" s="6">
        <v>218</v>
      </c>
      <c r="H65" s="6">
        <v>145</v>
      </c>
      <c r="I65" s="6">
        <f t="shared" si="8"/>
        <v>363</v>
      </c>
      <c r="J65" s="3">
        <f t="shared" si="4"/>
        <v>60.06</v>
      </c>
      <c r="K65" s="3">
        <f t="shared" si="5"/>
        <v>39.94</v>
      </c>
      <c r="L65" s="3">
        <f t="shared" si="6"/>
        <v>18.16</v>
      </c>
      <c r="M65" s="3">
        <f t="shared" si="7"/>
        <v>70</v>
      </c>
      <c r="N65" s="11"/>
      <c r="O65" s="11"/>
      <c r="P65" s="10"/>
      <c r="Q65" s="10"/>
      <c r="R65" s="10"/>
      <c r="S65" s="10"/>
      <c r="T65" s="10"/>
      <c r="U65" s="11"/>
      <c r="V65" s="10"/>
      <c r="W65" s="10"/>
      <c r="X65" s="10"/>
    </row>
    <row r="66" spans="1:24" ht="12.75">
      <c r="A66" s="4" t="s">
        <v>72</v>
      </c>
      <c r="B66" s="4">
        <v>271</v>
      </c>
      <c r="C66" s="4">
        <v>602</v>
      </c>
      <c r="D66" s="4">
        <f t="shared" si="9"/>
        <v>873</v>
      </c>
      <c r="E66" s="8">
        <f t="shared" si="2"/>
        <v>31.04</v>
      </c>
      <c r="F66" s="8">
        <f t="shared" si="3"/>
        <v>68.96</v>
      </c>
      <c r="G66" s="4">
        <v>40</v>
      </c>
      <c r="H66" s="4">
        <v>26</v>
      </c>
      <c r="I66" s="4">
        <f t="shared" si="8"/>
        <v>66</v>
      </c>
      <c r="J66" s="8">
        <f t="shared" si="4"/>
        <v>60.61</v>
      </c>
      <c r="K66" s="8">
        <f t="shared" si="5"/>
        <v>39.39</v>
      </c>
      <c r="L66" s="8">
        <f t="shared" si="6"/>
        <v>29.57</v>
      </c>
      <c r="M66" s="8">
        <f t="shared" si="7"/>
        <v>20</v>
      </c>
      <c r="N66" s="11"/>
      <c r="O66" s="11"/>
      <c r="P66" s="10"/>
      <c r="Q66" s="10"/>
      <c r="R66" s="10"/>
      <c r="S66" s="10"/>
      <c r="T66" s="10"/>
      <c r="U66" s="11"/>
      <c r="V66" s="10"/>
      <c r="W66" s="10"/>
      <c r="X66" s="10"/>
    </row>
    <row r="67" spans="1:24" ht="12.75">
      <c r="A67" s="4" t="s">
        <v>2</v>
      </c>
      <c r="B67" s="4">
        <v>1075</v>
      </c>
      <c r="C67" s="4">
        <v>1457</v>
      </c>
      <c r="D67" s="4">
        <f t="shared" si="9"/>
        <v>2532</v>
      </c>
      <c r="E67" s="8">
        <f t="shared" si="2"/>
        <v>42.46</v>
      </c>
      <c r="F67" s="8">
        <f t="shared" si="3"/>
        <v>57.54</v>
      </c>
      <c r="G67" s="4">
        <v>198</v>
      </c>
      <c r="H67" s="4">
        <v>88</v>
      </c>
      <c r="I67" s="4">
        <f aca="true" t="shared" si="10" ref="I67:I76">G67+H67</f>
        <v>286</v>
      </c>
      <c r="J67" s="8">
        <f t="shared" si="4"/>
        <v>69.23</v>
      </c>
      <c r="K67" s="8">
        <f t="shared" si="5"/>
        <v>30.77</v>
      </c>
      <c r="L67" s="8">
        <f t="shared" si="6"/>
        <v>26.77</v>
      </c>
      <c r="M67" s="8">
        <f t="shared" si="7"/>
        <v>79</v>
      </c>
      <c r="N67" s="11"/>
      <c r="O67" s="11"/>
      <c r="P67" s="10"/>
      <c r="Q67" s="10"/>
      <c r="R67" s="10"/>
      <c r="S67" s="10"/>
      <c r="T67" s="10"/>
      <c r="U67" s="11"/>
      <c r="V67" s="10"/>
      <c r="W67" s="10"/>
      <c r="X67" s="10"/>
    </row>
    <row r="68" spans="1:24" ht="12.75">
      <c r="A68" s="4" t="s">
        <v>54</v>
      </c>
      <c r="B68" s="4">
        <v>660</v>
      </c>
      <c r="C68" s="4">
        <v>1826</v>
      </c>
      <c r="D68" s="4">
        <f t="shared" si="9"/>
        <v>2486</v>
      </c>
      <c r="E68" s="8">
        <f aca="true" t="shared" si="11" ref="E68:E76">ROUND(((B68/D68)*100),2)</f>
        <v>26.55</v>
      </c>
      <c r="F68" s="8">
        <f aca="true" t="shared" si="12" ref="F68:F76">ROUND(((C68/D68)*100),2)</f>
        <v>73.45</v>
      </c>
      <c r="G68" s="4">
        <v>63</v>
      </c>
      <c r="H68" s="4">
        <v>53</v>
      </c>
      <c r="I68" s="4">
        <f t="shared" si="10"/>
        <v>116</v>
      </c>
      <c r="J68" s="8">
        <f aca="true" t="shared" si="13" ref="J68:J76">ROUND(((G68/I68)*100),2)</f>
        <v>54.31</v>
      </c>
      <c r="K68" s="8">
        <f aca="true" t="shared" si="14" ref="K68:K76">ROUND(((H68/I68)*100),2)</f>
        <v>45.69</v>
      </c>
      <c r="L68" s="8">
        <f aca="true" t="shared" si="15" ref="L68:L76">ROUND((F68-K68),2)</f>
        <v>27.76</v>
      </c>
      <c r="M68" s="8">
        <f aca="true" t="shared" si="16" ref="M68:M76">ROUND((((((B68/D68)-0.01)*I68)-G68)*-1),0)</f>
        <v>33</v>
      </c>
      <c r="N68" s="11"/>
      <c r="O68" s="11"/>
      <c r="P68" s="10"/>
      <c r="Q68" s="10"/>
      <c r="R68" s="10"/>
      <c r="S68" s="10"/>
      <c r="T68" s="10"/>
      <c r="U68" s="11"/>
      <c r="V68" s="10"/>
      <c r="W68" s="10"/>
      <c r="X68" s="10"/>
    </row>
    <row r="69" spans="1:24" ht="12.75">
      <c r="A69" s="4" t="s">
        <v>93</v>
      </c>
      <c r="B69" s="4">
        <v>555</v>
      </c>
      <c r="C69" s="4">
        <v>756</v>
      </c>
      <c r="D69" s="4">
        <f t="shared" si="9"/>
        <v>1311</v>
      </c>
      <c r="E69" s="8">
        <f t="shared" si="11"/>
        <v>42.33</v>
      </c>
      <c r="F69" s="8">
        <f t="shared" si="12"/>
        <v>57.67</v>
      </c>
      <c r="G69" s="4">
        <v>110</v>
      </c>
      <c r="H69" s="4">
        <v>54</v>
      </c>
      <c r="I69" s="4">
        <f t="shared" si="10"/>
        <v>164</v>
      </c>
      <c r="J69" s="8">
        <f t="shared" si="13"/>
        <v>67.07</v>
      </c>
      <c r="K69" s="8">
        <f t="shared" si="14"/>
        <v>32.93</v>
      </c>
      <c r="L69" s="8">
        <f t="shared" si="15"/>
        <v>24.74</v>
      </c>
      <c r="M69" s="8">
        <f t="shared" si="16"/>
        <v>42</v>
      </c>
      <c r="N69" s="11"/>
      <c r="O69" s="11"/>
      <c r="P69" s="10"/>
      <c r="Q69" s="10"/>
      <c r="R69" s="10"/>
      <c r="S69" s="10"/>
      <c r="T69" s="10"/>
      <c r="U69" s="11"/>
      <c r="V69" s="10"/>
      <c r="W69" s="10"/>
      <c r="X69" s="10"/>
    </row>
    <row r="70" spans="1:24" ht="12.75">
      <c r="A70" s="6" t="s">
        <v>94</v>
      </c>
      <c r="B70" s="6">
        <v>850</v>
      </c>
      <c r="C70" s="6">
        <v>1203</v>
      </c>
      <c r="D70" s="6">
        <f t="shared" si="9"/>
        <v>2053</v>
      </c>
      <c r="E70" s="3">
        <f t="shared" si="11"/>
        <v>41.4</v>
      </c>
      <c r="F70" s="3">
        <f t="shared" si="12"/>
        <v>58.6</v>
      </c>
      <c r="G70" s="6">
        <v>215</v>
      </c>
      <c r="H70" s="6">
        <v>189</v>
      </c>
      <c r="I70" s="6">
        <f t="shared" si="10"/>
        <v>404</v>
      </c>
      <c r="J70" s="3">
        <f t="shared" si="13"/>
        <v>53.22</v>
      </c>
      <c r="K70" s="3">
        <f t="shared" si="14"/>
        <v>46.78</v>
      </c>
      <c r="L70" s="3">
        <f t="shared" si="15"/>
        <v>11.82</v>
      </c>
      <c r="M70" s="3">
        <f t="shared" si="16"/>
        <v>52</v>
      </c>
      <c r="N70" s="11"/>
      <c r="O70" s="11"/>
      <c r="P70" s="10"/>
      <c r="Q70" s="10"/>
      <c r="R70" s="10"/>
      <c r="S70" s="10"/>
      <c r="T70" s="10"/>
      <c r="U70" s="11"/>
      <c r="V70" s="10"/>
      <c r="W70" s="10"/>
      <c r="X70" s="10"/>
    </row>
    <row r="71" spans="1:24" ht="12.75">
      <c r="A71" s="4" t="s">
        <v>48</v>
      </c>
      <c r="B71" s="4">
        <v>1066</v>
      </c>
      <c r="C71" s="4">
        <v>1349</v>
      </c>
      <c r="D71" s="4">
        <f t="shared" si="9"/>
        <v>2415</v>
      </c>
      <c r="E71" s="8">
        <f t="shared" si="11"/>
        <v>44.14</v>
      </c>
      <c r="F71" s="8">
        <f t="shared" si="12"/>
        <v>55.86</v>
      </c>
      <c r="G71" s="4">
        <v>174</v>
      </c>
      <c r="H71" s="4">
        <v>82</v>
      </c>
      <c r="I71" s="4">
        <f t="shared" si="10"/>
        <v>256</v>
      </c>
      <c r="J71" s="8">
        <f t="shared" si="13"/>
        <v>67.97</v>
      </c>
      <c r="K71" s="8">
        <f t="shared" si="14"/>
        <v>32.03</v>
      </c>
      <c r="L71" s="8">
        <f t="shared" si="15"/>
        <v>23.83</v>
      </c>
      <c r="M71" s="8">
        <f t="shared" si="16"/>
        <v>64</v>
      </c>
      <c r="N71" s="11"/>
      <c r="O71" s="11"/>
      <c r="P71" s="10"/>
      <c r="Q71" s="10"/>
      <c r="R71" s="10"/>
      <c r="S71" s="10"/>
      <c r="T71" s="10"/>
      <c r="U71" s="11"/>
      <c r="V71" s="10"/>
      <c r="W71" s="10"/>
      <c r="X71" s="10"/>
    </row>
    <row r="72" spans="1:24" ht="12.75">
      <c r="A72" s="6" t="s">
        <v>90</v>
      </c>
      <c r="B72" s="6">
        <v>300</v>
      </c>
      <c r="C72" s="6">
        <v>449</v>
      </c>
      <c r="D72" s="6">
        <f t="shared" si="9"/>
        <v>749</v>
      </c>
      <c r="E72" s="3">
        <f t="shared" si="11"/>
        <v>40.05</v>
      </c>
      <c r="F72" s="3">
        <f t="shared" si="12"/>
        <v>59.95</v>
      </c>
      <c r="G72" s="6">
        <v>26</v>
      </c>
      <c r="H72" s="6">
        <v>16</v>
      </c>
      <c r="I72" s="6">
        <f t="shared" si="10"/>
        <v>42</v>
      </c>
      <c r="J72" s="3">
        <f t="shared" si="13"/>
        <v>61.9</v>
      </c>
      <c r="K72" s="3">
        <f t="shared" si="14"/>
        <v>38.1</v>
      </c>
      <c r="L72" s="3">
        <f t="shared" si="15"/>
        <v>21.85</v>
      </c>
      <c r="M72" s="3">
        <f t="shared" si="16"/>
        <v>10</v>
      </c>
      <c r="N72" s="11"/>
      <c r="O72" s="11"/>
      <c r="P72" s="10"/>
      <c r="Q72" s="10"/>
      <c r="R72" s="10"/>
      <c r="S72" s="10"/>
      <c r="T72" s="10"/>
      <c r="U72" s="11"/>
      <c r="V72" s="10"/>
      <c r="W72" s="10"/>
      <c r="X72" s="10"/>
    </row>
    <row r="73" spans="1:24" ht="12.75">
      <c r="A73" s="6" t="s">
        <v>83</v>
      </c>
      <c r="B73" s="6">
        <v>259</v>
      </c>
      <c r="C73" s="6">
        <v>431</v>
      </c>
      <c r="D73" s="6">
        <f t="shared" si="9"/>
        <v>690</v>
      </c>
      <c r="E73" s="3">
        <f t="shared" si="11"/>
        <v>37.54</v>
      </c>
      <c r="F73" s="3">
        <f t="shared" si="12"/>
        <v>62.46</v>
      </c>
      <c r="G73" s="6">
        <v>49</v>
      </c>
      <c r="H73" s="6">
        <v>54</v>
      </c>
      <c r="I73" s="6">
        <f t="shared" si="10"/>
        <v>103</v>
      </c>
      <c r="J73" s="3">
        <f t="shared" si="13"/>
        <v>47.57</v>
      </c>
      <c r="K73" s="3">
        <f t="shared" si="14"/>
        <v>52.43</v>
      </c>
      <c r="L73" s="3">
        <f t="shared" si="15"/>
        <v>10.03</v>
      </c>
      <c r="M73" s="3">
        <f t="shared" si="16"/>
        <v>11</v>
      </c>
      <c r="N73" s="11"/>
      <c r="O73" s="11"/>
      <c r="P73" s="10"/>
      <c r="Q73" s="10"/>
      <c r="R73" s="10"/>
      <c r="S73" s="10"/>
      <c r="T73" s="10"/>
      <c r="U73" s="11"/>
      <c r="V73" s="10"/>
      <c r="W73" s="10"/>
      <c r="X73" s="10"/>
    </row>
    <row r="74" spans="1:24" ht="12.75">
      <c r="A74" s="6" t="s">
        <v>78</v>
      </c>
      <c r="B74" s="6">
        <v>342</v>
      </c>
      <c r="C74" s="6">
        <v>504</v>
      </c>
      <c r="D74" s="6">
        <f t="shared" si="9"/>
        <v>846</v>
      </c>
      <c r="E74" s="3">
        <f t="shared" si="11"/>
        <v>40.43</v>
      </c>
      <c r="F74" s="3">
        <f t="shared" si="12"/>
        <v>59.57</v>
      </c>
      <c r="G74" s="6">
        <v>25</v>
      </c>
      <c r="H74" s="6">
        <v>16</v>
      </c>
      <c r="I74" s="6">
        <f t="shared" si="10"/>
        <v>41</v>
      </c>
      <c r="J74" s="3">
        <f t="shared" si="13"/>
        <v>60.98</v>
      </c>
      <c r="K74" s="3">
        <f t="shared" si="14"/>
        <v>39.02</v>
      </c>
      <c r="L74" s="3">
        <f t="shared" si="15"/>
        <v>20.55</v>
      </c>
      <c r="M74" s="3">
        <f t="shared" si="16"/>
        <v>9</v>
      </c>
      <c r="N74" s="11"/>
      <c r="O74" s="11"/>
      <c r="P74" s="10"/>
      <c r="Q74" s="10"/>
      <c r="R74" s="10"/>
      <c r="S74" s="10"/>
      <c r="T74" s="10"/>
      <c r="U74" s="11"/>
      <c r="V74" s="10"/>
      <c r="W74" s="10"/>
      <c r="X74" s="10"/>
    </row>
    <row r="75" spans="1:24" ht="12.75">
      <c r="A75" s="4" t="s">
        <v>36</v>
      </c>
      <c r="B75" s="4">
        <v>1409</v>
      </c>
      <c r="C75" s="4">
        <v>3222</v>
      </c>
      <c r="D75" s="4">
        <f t="shared" si="9"/>
        <v>4631</v>
      </c>
      <c r="E75" s="8">
        <f t="shared" si="11"/>
        <v>30.43</v>
      </c>
      <c r="F75" s="8">
        <f t="shared" si="12"/>
        <v>69.57</v>
      </c>
      <c r="G75" s="4">
        <v>217</v>
      </c>
      <c r="H75" s="4">
        <v>104</v>
      </c>
      <c r="I75" s="4">
        <f t="shared" si="10"/>
        <v>321</v>
      </c>
      <c r="J75" s="8">
        <f t="shared" si="13"/>
        <v>67.6</v>
      </c>
      <c r="K75" s="8">
        <f t="shared" si="14"/>
        <v>32.4</v>
      </c>
      <c r="L75" s="8">
        <f t="shared" si="15"/>
        <v>37.17</v>
      </c>
      <c r="M75" s="8">
        <f t="shared" si="16"/>
        <v>123</v>
      </c>
      <c r="N75" s="11"/>
      <c r="O75" s="11"/>
      <c r="P75" s="10"/>
      <c r="Q75" s="10"/>
      <c r="R75" s="10"/>
      <c r="S75" s="10"/>
      <c r="T75" s="10"/>
      <c r="U75" s="11"/>
      <c r="V75" s="10"/>
      <c r="W75" s="10"/>
      <c r="X75" s="10"/>
    </row>
    <row r="76" spans="1:24" ht="12.75">
      <c r="A76" s="6" t="s">
        <v>70</v>
      </c>
      <c r="B76" s="6">
        <v>702</v>
      </c>
      <c r="C76" s="6">
        <v>1773</v>
      </c>
      <c r="D76" s="6">
        <f t="shared" si="9"/>
        <v>2475</v>
      </c>
      <c r="E76" s="3">
        <f t="shared" si="11"/>
        <v>28.36</v>
      </c>
      <c r="F76" s="3">
        <f t="shared" si="12"/>
        <v>71.64</v>
      </c>
      <c r="G76" s="6">
        <v>24</v>
      </c>
      <c r="H76" s="6">
        <v>25</v>
      </c>
      <c r="I76" s="6">
        <f t="shared" si="10"/>
        <v>49</v>
      </c>
      <c r="J76" s="3">
        <f t="shared" si="13"/>
        <v>48.98</v>
      </c>
      <c r="K76" s="3">
        <f t="shared" si="14"/>
        <v>51.02</v>
      </c>
      <c r="L76" s="3">
        <f t="shared" si="15"/>
        <v>20.62</v>
      </c>
      <c r="M76" s="3">
        <f t="shared" si="16"/>
        <v>11</v>
      </c>
      <c r="N76" s="11"/>
      <c r="O76" s="11"/>
      <c r="P76" s="10"/>
      <c r="Q76" s="10"/>
      <c r="R76" s="10"/>
      <c r="S76" s="10"/>
      <c r="T76" s="10"/>
      <c r="U76" s="11"/>
      <c r="V76" s="10"/>
      <c r="W76" s="10"/>
      <c r="X76" s="10"/>
    </row>
    <row r="77" spans="1:20" ht="12.75">
      <c r="A77" s="2" t="s">
        <v>6</v>
      </c>
      <c r="B77">
        <f>L77+0</f>
        <v>20.2</v>
      </c>
      <c r="L77">
        <f>ROUND((AVERAGE(L2:L76)),2)</f>
        <v>20.2</v>
      </c>
      <c r="M77" s="11">
        <v>3349</v>
      </c>
      <c r="T77">
        <f>SUM(T2:T5,T7:T76)</f>
        <v>0</v>
      </c>
    </row>
    <row r="78" spans="1:4" ht="12.75">
      <c r="A78" s="2" t="s">
        <v>40</v>
      </c>
      <c r="B78">
        <f>SUM(B2:B76)</f>
        <v>82736</v>
      </c>
      <c r="C78">
        <f>SUM(C2:C76)</f>
        <v>129140</v>
      </c>
      <c r="D78">
        <f>SUM(D2:D76)</f>
        <v>211876</v>
      </c>
    </row>
    <row r="79" spans="1:3" ht="12.75">
      <c r="A79" s="2" t="s">
        <v>39</v>
      </c>
      <c r="B79" s="9">
        <v>0.3906</v>
      </c>
      <c r="C79" s="9">
        <v>0.6094</v>
      </c>
    </row>
    <row r="80" spans="1:2" ht="12.75">
      <c r="A80" s="2" t="s">
        <v>43</v>
      </c>
      <c r="B80">
        <v>2</v>
      </c>
    </row>
    <row r="81" spans="1:2" ht="12.75">
      <c r="A81" s="2" t="s">
        <v>38</v>
      </c>
      <c r="B81">
        <v>43</v>
      </c>
    </row>
    <row r="82" spans="1:2" ht="12.75">
      <c r="A82" s="2" t="s">
        <v>41</v>
      </c>
      <c r="B82">
        <v>30</v>
      </c>
    </row>
    <row r="83" spans="1:2" ht="12.75">
      <c r="A83" s="2" t="s">
        <v>42</v>
      </c>
      <c r="B83">
        <f>M77+0</f>
        <v>3349</v>
      </c>
    </row>
    <row r="84" spans="1:2" ht="12.75">
      <c r="A84" s="2" t="s">
        <v>66</v>
      </c>
      <c r="B84">
        <v>75</v>
      </c>
    </row>
    <row r="85" ht="12.75">
      <c r="A85" s="2" t="s">
        <v>68</v>
      </c>
    </row>
    <row r="86" spans="1:4" ht="12.75">
      <c r="A86" s="1" t="s">
        <v>22</v>
      </c>
      <c r="B86" s="2"/>
      <c r="C86" s="2"/>
      <c r="D86" s="2"/>
    </row>
    <row r="87" ht="12.75">
      <c r="A87" s="1"/>
    </row>
    <row r="89" ht="12.75">
      <c r="C89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cp:lastPrinted>2008-01-29T18:38:48Z</cp:lastPrinted>
  <dcterms:created xsi:type="dcterms:W3CDTF">2008-01-03T16:54:15Z</dcterms:created>
  <cp:category/>
  <cp:version/>
  <cp:contentType/>
  <cp:contentStatus/>
</cp:coreProperties>
</file>